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essandra\Desktop\Appello 29_10_2020\"/>
    </mc:Choice>
  </mc:AlternateContent>
  <xr:revisionPtr revIDLastSave="0" documentId="13_ncr:1_{0D8A64D0-52F1-45A9-BF7E-D2FD807B4084}" xr6:coauthVersionLast="45" xr6:coauthVersionMax="45" xr10:uidLastSave="{00000000-0000-0000-0000-000000000000}"/>
  <bookViews>
    <workbookView xWindow="450" yWindow="2715" windowWidth="14325" windowHeight="12540" activeTab="2" xr2:uid="{00000000-000D-0000-FFFF-FFFF00000000}"/>
  </bookViews>
  <sheets>
    <sheet name="Es 1" sheetId="1" r:id="rId1"/>
    <sheet name="Foglio1" sheetId="4" r:id="rId2"/>
    <sheet name="Es 2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X23" i="1" l="1"/>
  <c r="X19" i="1" l="1"/>
  <c r="L71" i="4"/>
  <c r="X18" i="1" l="1"/>
  <c r="X17" i="1"/>
  <c r="K71" i="4" l="1"/>
  <c r="E19" i="3" l="1"/>
  <c r="E18" i="3"/>
  <c r="E17" i="3"/>
  <c r="E14" i="3"/>
  <c r="E12" i="3"/>
  <c r="E13" i="3" s="1"/>
  <c r="E15" i="3" s="1"/>
  <c r="E16" i="3" s="1"/>
  <c r="G20" i="3" s="1"/>
  <c r="J71" i="4"/>
  <c r="X24" i="1" s="1"/>
  <c r="X22" i="1"/>
  <c r="X21" i="1"/>
  <c r="X20" i="1"/>
  <c r="I71" i="4"/>
  <c r="J17" i="4"/>
  <c r="I17" i="4"/>
</calcChain>
</file>

<file path=xl/sharedStrings.xml><?xml version="1.0" encoding="utf-8"?>
<sst xmlns="http://schemas.openxmlformats.org/spreadsheetml/2006/main" count="56" uniqueCount="56">
  <si>
    <t>ES.2</t>
  </si>
  <si>
    <t>Quindi calcolare:</t>
  </si>
  <si>
    <t>x</t>
  </si>
  <si>
    <t>lx</t>
  </si>
  <si>
    <t>dx</t>
  </si>
  <si>
    <t>qx *1000</t>
  </si>
  <si>
    <t>Lx</t>
  </si>
  <si>
    <t>px prosp.</t>
  </si>
  <si>
    <t>ex</t>
  </si>
  <si>
    <t>a) Il numero totale di decessi</t>
  </si>
  <si>
    <t>e) la probabilità di sopravvivere dalla nascita fino al 60° compleanno</t>
  </si>
  <si>
    <t>h) il numero totale di anni vissuti fino a 15 anni</t>
  </si>
  <si>
    <t>COGNOME E NOME</t>
  </si>
  <si>
    <t>MATRICOLA</t>
  </si>
  <si>
    <t xml:space="preserve">                    ESAME DI DEMOGRAFIA - I PROVA</t>
  </si>
  <si>
    <t xml:space="preserve">           APPELLO 28 SETTEMBRE 2020</t>
  </si>
  <si>
    <t xml:space="preserve">Scaricare dal sito demo.istat.it la tavola di mortalità Uomini, Anno 2018, Provincia di Roma e riportarla (se possibile) qui sotto. </t>
  </si>
  <si>
    <t>(controllare che in Opzioni-Impostazioni avanzate sia impostato il . Come separatore decimale)</t>
  </si>
  <si>
    <t>b) il numero di sopravviventi al 100° compleanno</t>
  </si>
  <si>
    <t>c) il numero di decessi tra il 10° e il 20° compleanno</t>
  </si>
  <si>
    <t>d) la probabilità di sopravvivere tra il 64° e il 65° compleanno</t>
  </si>
  <si>
    <t>f) la probabilità di morire prima del 30° compleanno</t>
  </si>
  <si>
    <t>g) Il numero di anni che restano da vivere a un 24nne</t>
  </si>
  <si>
    <t>i) il numero medio di anni vissuti in età lavorativa</t>
  </si>
  <si>
    <t>ES.1</t>
  </si>
  <si>
    <t>Popolazione 1.1.2010</t>
  </si>
  <si>
    <t>Nati Vivi (2010-2015)</t>
  </si>
  <si>
    <t>Morti           (2010-2015)</t>
  </si>
  <si>
    <t>Immigrati (2010-2015)</t>
  </si>
  <si>
    <t>Tasso di incremento medio annuo (2010-2015)</t>
  </si>
  <si>
    <t>Calcolare:</t>
  </si>
  <si>
    <t>a) Popolazione al 1.1.2015</t>
  </si>
  <si>
    <t>b) Saldo totale</t>
  </si>
  <si>
    <t>c) Saldo naturale</t>
  </si>
  <si>
    <t>d) Saldo migratorio</t>
  </si>
  <si>
    <t>e) Emigrati del periodo</t>
  </si>
  <si>
    <t>f)  Numero medio di immigrati ogni anno</t>
  </si>
  <si>
    <t>g) Quoziente di natalità medio annuo</t>
  </si>
  <si>
    <t>h) Quoziente di mortalità medio annuo</t>
  </si>
  <si>
    <t>i) Scrivere e verificare l'equazione della popolazione</t>
  </si>
  <si>
    <t xml:space="preserve">Siano noti i seguenti dati dal bilancio demografico, Italia per il periodo 1.1.2010-1.1.2015 </t>
  </si>
  <si>
    <t>Tavole di mortalità della popolazione residente</t>
  </si>
  <si>
    <t>Età</t>
  </si>
  <si>
    <t>Sopravviventi</t>
  </si>
  <si>
    <t>Decessi</t>
  </si>
  <si>
    <t>Probabilità di morte</t>
  </si>
  <si>
    <t>(per mille)</t>
  </si>
  <si>
    <t>Anni vissuti</t>
  </si>
  <si>
    <t>Probabilità prospettive</t>
  </si>
  <si>
    <t>di sopravvivenza</t>
  </si>
  <si>
    <t>Speranza di vita</t>
  </si>
  <si>
    <t>9,4 per mille</t>
  </si>
  <si>
    <t>9,8 per mille</t>
  </si>
  <si>
    <t>60067289=</t>
  </si>
  <si>
    <t>ok anche calcolato come somma decessi, anche se la cifra diferisce un po'</t>
  </si>
  <si>
    <t>Provincia: Milano - Maschi - Anno: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</si>
</sst>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0"/>
  </numFmts>
  <fonts count="13" x14ac:knownFonts="1">
    <font>
      <sz val="11"/>
      <color theme="1"/>
      <name val="Calibri"/>
      <family val="2"/>
      <scheme val="minor"/>
    </font>
    <font>
      <sz val="16"/>
      <color theme="1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sz val="10"/>
      <name val="Times New Roman"/>
      <family val="1"/>
    </font>
    <font>
      <sz val="14"/>
      <color theme="1"/>
      <name val="Arial"/>
      <family val="2"/>
    </font>
    <font>
      <b/>
      <sz val="14"/>
      <name val="Arial"/>
      <family val="2"/>
    </font>
    <font>
      <sz val="14"/>
      <color indexed="56"/>
      <name val="Arial"/>
      <family val="2"/>
    </font>
    <font>
      <sz val="14"/>
      <name val="Arial"/>
      <family val="2"/>
    </font>
    <font>
      <b/>
      <sz val="14"/>
      <color indexed="8"/>
      <name val="Arial"/>
      <family val="2"/>
    </font>
    <font>
      <b/>
      <sz val="14"/>
      <color theme="1"/>
      <name val="Arial"/>
      <family val="2"/>
    </font>
    <font>
      <sz val="11"/>
      <color rgb="FFFF0000"/>
      <name val="Calibri"/>
      <family val="2"/>
      <scheme val="minor"/>
    </font>
    <font>
      <sz val="14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2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5" fillId="0" borderId="0" xfId="0" applyFont="1"/>
    <xf numFmtId="0" fontId="6" fillId="0" borderId="0" xfId="0" applyFont="1" applyAlignment="1">
      <alignment horizontal="left"/>
    </xf>
    <xf numFmtId="0" fontId="7" fillId="0" borderId="0" xfId="0" applyFont="1"/>
    <xf numFmtId="0" fontId="8" fillId="0" borderId="0" xfId="1" applyFont="1"/>
    <xf numFmtId="0" fontId="6" fillId="0" borderId="0" xfId="1" applyFont="1"/>
    <xf numFmtId="15" fontId="6" fillId="0" borderId="0" xfId="1" applyNumberFormat="1" applyFont="1"/>
    <xf numFmtId="0" fontId="5" fillId="0" borderId="1" xfId="0" applyFont="1" applyBorder="1"/>
    <xf numFmtId="0" fontId="6" fillId="0" borderId="1" xfId="1" applyFont="1" applyBorder="1"/>
    <xf numFmtId="0" fontId="8" fillId="0" borderId="1" xfId="1" applyFont="1" applyBorder="1"/>
    <xf numFmtId="0" fontId="7" fillId="0" borderId="2" xfId="0" applyFont="1" applyBorder="1"/>
    <xf numFmtId="0" fontId="6" fillId="0" borderId="3" xfId="1" applyFont="1" applyBorder="1"/>
    <xf numFmtId="0" fontId="7" fillId="0" borderId="4" xfId="0" applyFont="1" applyBorder="1"/>
    <xf numFmtId="0" fontId="9" fillId="0" borderId="5" xfId="0" applyFont="1" applyBorder="1"/>
    <xf numFmtId="0" fontId="9" fillId="0" borderId="6" xfId="0" applyFont="1" applyBorder="1"/>
    <xf numFmtId="0" fontId="5" fillId="0" borderId="6" xfId="0" applyFont="1" applyBorder="1"/>
    <xf numFmtId="0" fontId="7" fillId="0" borderId="7" xfId="0" applyFont="1" applyBorder="1"/>
    <xf numFmtId="0" fontId="10" fillId="0" borderId="0" xfId="0" applyFont="1"/>
    <xf numFmtId="0" fontId="5" fillId="0" borderId="0" xfId="0" applyFont="1" applyAlignment="1">
      <alignment horizontal="center"/>
    </xf>
    <xf numFmtId="0" fontId="3" fillId="0" borderId="0" xfId="0" applyFont="1" applyAlignment="1">
      <alignment wrapText="1"/>
    </xf>
    <xf numFmtId="164" fontId="1" fillId="0" borderId="0" xfId="0" applyNumberFormat="1" applyFont="1"/>
    <xf numFmtId="0" fontId="11" fillId="0" borderId="0" xfId="0" applyFont="1"/>
    <xf numFmtId="0" fontId="12" fillId="0" borderId="0" xfId="0" applyFont="1"/>
    <xf numFmtId="0" fontId="12" fillId="0" borderId="0" xfId="0" quotePrefix="1" applyFont="1"/>
  </cellXfs>
  <cellStyles count="2">
    <cellStyle name="Normale" xfId="0" builtinId="0"/>
    <cellStyle name="Normale 3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34"/>
  <sheetViews>
    <sheetView topLeftCell="N6" workbookViewId="0">
      <selection activeCell="X23" sqref="X23"/>
    </sheetView>
  </sheetViews>
  <sheetFormatPr defaultColWidth="9.140625" defaultRowHeight="15" x14ac:dyDescent="0.2"/>
  <cols>
    <col min="1" max="4" width="9.140625" style="3"/>
    <col min="5" max="5" width="11.140625" style="3" customWidth="1"/>
    <col min="6" max="6" width="9.140625" style="3"/>
    <col min="7" max="7" width="13.42578125" style="3" customWidth="1"/>
    <col min="8" max="16384" width="9.140625" style="3"/>
  </cols>
  <sheetData>
    <row r="1" spans="1:27" s="4" customFormat="1" ht="18" x14ac:dyDescent="0.25">
      <c r="B1" s="5" t="s">
        <v>14</v>
      </c>
      <c r="D1" s="5"/>
      <c r="E1" s="5"/>
      <c r="F1" s="5"/>
      <c r="G1" s="6"/>
    </row>
    <row r="2" spans="1:27" s="4" customFormat="1" ht="18" x14ac:dyDescent="0.25">
      <c r="B2" s="7"/>
      <c r="C2" s="8" t="s">
        <v>15</v>
      </c>
      <c r="E2" s="9"/>
      <c r="F2" s="7"/>
      <c r="G2" s="6"/>
    </row>
    <row r="3" spans="1:27" s="4" customFormat="1" ht="18" x14ac:dyDescent="0.25">
      <c r="B3" s="7"/>
      <c r="C3" s="8"/>
      <c r="D3" s="8"/>
      <c r="E3" s="8"/>
      <c r="F3" s="7"/>
      <c r="G3" s="6"/>
    </row>
    <row r="4" spans="1:27" s="4" customFormat="1" ht="18" x14ac:dyDescent="0.25">
      <c r="B4" s="10"/>
      <c r="C4" s="10"/>
      <c r="D4" s="10"/>
      <c r="E4" s="11"/>
      <c r="F4" s="12"/>
      <c r="G4" s="13"/>
    </row>
    <row r="5" spans="1:27" s="4" customFormat="1" ht="18" x14ac:dyDescent="0.25">
      <c r="B5" s="14" t="s">
        <v>12</v>
      </c>
      <c r="C5" s="8"/>
      <c r="D5" s="8"/>
      <c r="E5" s="8"/>
      <c r="F5" s="7"/>
      <c r="G5" s="15"/>
    </row>
    <row r="6" spans="1:27" s="4" customFormat="1" ht="18" x14ac:dyDescent="0.25">
      <c r="B6" s="14"/>
      <c r="C6" s="8"/>
      <c r="D6" s="8"/>
      <c r="E6" s="8"/>
      <c r="F6" s="7"/>
      <c r="G6" s="15"/>
    </row>
    <row r="7" spans="1:27" s="4" customFormat="1" ht="18" x14ac:dyDescent="0.25">
      <c r="B7" s="14"/>
      <c r="C7" s="8"/>
      <c r="D7" s="8"/>
      <c r="E7" s="8"/>
      <c r="F7" s="7"/>
      <c r="G7" s="15"/>
    </row>
    <row r="8" spans="1:27" s="4" customFormat="1" ht="18" x14ac:dyDescent="0.25">
      <c r="B8" s="16" t="s">
        <v>13</v>
      </c>
      <c r="C8" s="17"/>
      <c r="D8" s="18"/>
      <c r="E8" s="18"/>
      <c r="F8" s="18"/>
      <c r="G8" s="19"/>
    </row>
    <row r="9" spans="1:27" s="4" customFormat="1" ht="18" x14ac:dyDescent="0.25">
      <c r="G9" s="6"/>
    </row>
    <row r="11" spans="1:27" ht="18" x14ac:dyDescent="0.25">
      <c r="A11" s="20" t="s">
        <v>24</v>
      </c>
      <c r="B11" s="20" t="s">
        <v>16</v>
      </c>
      <c r="C11" s="20"/>
      <c r="D11" s="20"/>
      <c r="E11" s="20"/>
      <c r="F11" s="20"/>
      <c r="G11" s="20"/>
      <c r="H11" s="20"/>
      <c r="I11" s="20"/>
      <c r="J11" s="20"/>
      <c r="K11" s="20"/>
      <c r="L11" s="20"/>
      <c r="X11"/>
      <c r="Y11"/>
      <c r="Z11"/>
      <c r="AA11"/>
    </row>
    <row r="12" spans="1:27" ht="18" x14ac:dyDescent="0.25">
      <c r="A12" s="20"/>
      <c r="B12" s="20" t="s">
        <v>17</v>
      </c>
      <c r="C12" s="20"/>
      <c r="D12" s="20"/>
      <c r="E12" s="20"/>
      <c r="F12" s="20"/>
      <c r="G12" s="20"/>
      <c r="H12" s="20"/>
      <c r="I12" s="20"/>
      <c r="J12" s="20"/>
      <c r="K12" s="20"/>
      <c r="L12" s="20"/>
      <c r="X12"/>
      <c r="Y12"/>
      <c r="Z12"/>
      <c r="AA12"/>
    </row>
    <row r="13" spans="1:27" ht="18" x14ac:dyDescent="0.25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O13" s="20" t="s">
        <v>1</v>
      </c>
      <c r="P13" s="20"/>
      <c r="Q13" s="20"/>
      <c r="R13" s="4"/>
      <c r="S13" s="4"/>
      <c r="T13" s="4"/>
      <c r="U13" s="4"/>
      <c r="V13" s="2"/>
      <c r="W13" s="2"/>
      <c r="X13"/>
      <c r="Y13"/>
      <c r="Z13"/>
      <c r="AA13"/>
    </row>
    <row r="14" spans="1:27" ht="18" x14ac:dyDescent="0.25">
      <c r="A14" s="4"/>
      <c r="B14" s="21" t="s">
        <v>2</v>
      </c>
      <c r="C14" s="21" t="s">
        <v>3</v>
      </c>
      <c r="D14" s="21" t="s">
        <v>4</v>
      </c>
      <c r="E14" s="21" t="s">
        <v>5</v>
      </c>
      <c r="F14" s="21" t="s">
        <v>6</v>
      </c>
      <c r="G14" s="21" t="s">
        <v>7</v>
      </c>
      <c r="H14" s="21" t="s">
        <v>8</v>
      </c>
      <c r="I14" s="4"/>
      <c r="J14" s="4"/>
      <c r="K14" s="4"/>
      <c r="L14" s="4"/>
      <c r="O14" s="20"/>
      <c r="P14" s="20"/>
      <c r="Q14" s="20"/>
      <c r="R14" s="4"/>
      <c r="S14" s="4"/>
      <c r="T14" s="4"/>
      <c r="U14" s="4"/>
      <c r="V14" s="2"/>
      <c r="W14" s="2"/>
      <c r="X14"/>
      <c r="Y14"/>
      <c r="Z14"/>
      <c r="AA14"/>
    </row>
    <row r="15" spans="1:27" ht="18" x14ac:dyDescent="0.25">
      <c r="A15" s="4"/>
      <c r="B15">
        <v>0</v>
      </c>
      <c r="C15">
        <v>100000</v>
      </c>
      <c r="D15">
        <v>249</v>
      </c>
      <c r="E15">
        <v>2.4888400000000002</v>
      </c>
      <c r="F15">
        <v>99766</v>
      </c>
      <c r="G15">
        <v>0.99979439999999997</v>
      </c>
      <c r="H15">
        <v>81.808000000000007</v>
      </c>
      <c r="I15" s="4"/>
      <c r="J15" s="4"/>
      <c r="K15" s="4"/>
      <c r="L15" s="4"/>
      <c r="O15" s="4"/>
      <c r="P15" s="4"/>
      <c r="Q15" s="4"/>
      <c r="R15" s="4"/>
      <c r="S15" s="4"/>
      <c r="T15" s="4"/>
      <c r="U15" s="4"/>
      <c r="V15" s="2"/>
      <c r="W15" s="2"/>
      <c r="X15"/>
      <c r="Y15"/>
      <c r="Z15"/>
      <c r="AA15"/>
    </row>
    <row r="16" spans="1:27" ht="18" x14ac:dyDescent="0.25">
      <c r="A16" s="4"/>
      <c r="B16">
        <v>1</v>
      </c>
      <c r="C16">
        <v>99751</v>
      </c>
      <c r="D16">
        <v>12</v>
      </c>
      <c r="E16">
        <v>0.11681999999999999</v>
      </c>
      <c r="F16">
        <v>99745</v>
      </c>
      <c r="G16">
        <v>0.99988650000000001</v>
      </c>
      <c r="H16">
        <v>81.010999999999996</v>
      </c>
      <c r="I16" s="4"/>
      <c r="J16" s="4"/>
      <c r="K16" s="4"/>
      <c r="L16" s="4"/>
      <c r="O16" s="4" t="s">
        <v>9</v>
      </c>
      <c r="P16" s="4"/>
      <c r="Q16" s="4"/>
      <c r="R16" s="4"/>
      <c r="S16" s="4"/>
      <c r="T16" s="4"/>
      <c r="U16" s="4"/>
      <c r="V16" s="2"/>
      <c r="W16" s="2"/>
      <c r="X16" s="24">
        <v>100000</v>
      </c>
      <c r="Y16" t="s">
        <v>54</v>
      </c>
      <c r="Z16"/>
      <c r="AA16"/>
    </row>
    <row r="17" spans="1:27" ht="18" x14ac:dyDescent="0.25">
      <c r="A17" s="4"/>
      <c r="B17">
        <v>2</v>
      </c>
      <c r="C17">
        <v>99739</v>
      </c>
      <c r="D17">
        <v>11</v>
      </c>
      <c r="E17">
        <v>0.11012</v>
      </c>
      <c r="F17">
        <v>99734</v>
      </c>
      <c r="G17">
        <v>0.99989320000000004</v>
      </c>
      <c r="H17">
        <v>80.021000000000001</v>
      </c>
      <c r="I17" s="4"/>
      <c r="J17" s="4"/>
      <c r="K17" s="4"/>
      <c r="L17" s="4"/>
      <c r="O17" s="4" t="s">
        <v>18</v>
      </c>
      <c r="P17" s="4"/>
      <c r="Q17" s="4"/>
      <c r="R17" s="4"/>
      <c r="S17" s="4"/>
      <c r="T17" s="4"/>
      <c r="U17" s="4"/>
      <c r="V17" s="2"/>
      <c r="W17" s="2"/>
      <c r="X17" s="24">
        <f>Foglio1!B107</f>
        <v>1236</v>
      </c>
      <c r="Y17"/>
      <c r="Z17"/>
      <c r="AA17"/>
    </row>
    <row r="18" spans="1:27" ht="18" x14ac:dyDescent="0.25">
      <c r="A18" s="4"/>
      <c r="B18">
        <v>3</v>
      </c>
      <c r="C18">
        <v>99728</v>
      </c>
      <c r="D18">
        <v>10</v>
      </c>
      <c r="E18">
        <v>0.10342</v>
      </c>
      <c r="F18">
        <v>99723</v>
      </c>
      <c r="G18">
        <v>0.99989989999999995</v>
      </c>
      <c r="H18">
        <v>79.028999999999996</v>
      </c>
      <c r="I18" s="4"/>
      <c r="J18" s="4"/>
      <c r="K18" s="4"/>
      <c r="L18" s="4"/>
      <c r="O18" s="4" t="s">
        <v>19</v>
      </c>
      <c r="P18" s="4"/>
      <c r="Q18" s="4"/>
      <c r="R18" s="4"/>
      <c r="S18" s="4"/>
      <c r="T18" s="4"/>
      <c r="U18" s="4"/>
      <c r="V18" s="2"/>
      <c r="W18" s="2"/>
      <c r="X18" s="24">
        <f>Foglio1!J17</f>
        <v>147</v>
      </c>
      <c r="Y18"/>
      <c r="Z18"/>
      <c r="AA18"/>
    </row>
    <row r="19" spans="1:27" ht="18" x14ac:dyDescent="0.25">
      <c r="A19" s="4"/>
      <c r="B19">
        <v>4</v>
      </c>
      <c r="C19">
        <v>99718</v>
      </c>
      <c r="D19">
        <v>10</v>
      </c>
      <c r="E19">
        <v>9.6710000000000004E-2</v>
      </c>
      <c r="F19">
        <v>99713</v>
      </c>
      <c r="G19">
        <v>0.99991730000000001</v>
      </c>
      <c r="H19">
        <v>78.037999999999997</v>
      </c>
      <c r="I19" s="4"/>
      <c r="J19" s="4"/>
      <c r="K19" s="4"/>
      <c r="L19" s="4"/>
      <c r="O19" s="4" t="s">
        <v>20</v>
      </c>
      <c r="P19" s="4"/>
      <c r="Q19" s="4"/>
      <c r="R19" s="4"/>
      <c r="S19" s="4"/>
      <c r="T19" s="4"/>
      <c r="U19" s="4"/>
      <c r="V19" s="2"/>
      <c r="W19" s="2"/>
      <c r="X19" s="24">
        <f>Foglio1!B72/Foglio1!B71</f>
        <v>0.99091117141269169</v>
      </c>
      <c r="Y19"/>
      <c r="Z19"/>
      <c r="AA19"/>
    </row>
    <row r="20" spans="1:27" ht="18" x14ac:dyDescent="0.25">
      <c r="A20" s="4"/>
      <c r="B20">
        <v>5</v>
      </c>
      <c r="C20">
        <v>99709</v>
      </c>
      <c r="D20">
        <v>7</v>
      </c>
      <c r="E20">
        <v>6.8610000000000004E-2</v>
      </c>
      <c r="F20">
        <v>99705</v>
      </c>
      <c r="G20">
        <v>0.99993019999999999</v>
      </c>
      <c r="H20">
        <v>77.045000000000002</v>
      </c>
      <c r="I20" s="4"/>
      <c r="J20" s="4"/>
      <c r="K20" s="4"/>
      <c r="L20" s="4"/>
      <c r="O20" s="4" t="s">
        <v>10</v>
      </c>
      <c r="P20" s="4"/>
      <c r="Q20" s="4"/>
      <c r="R20" s="4"/>
      <c r="S20" s="4"/>
      <c r="T20" s="4"/>
      <c r="U20" s="4"/>
      <c r="V20" s="2"/>
      <c r="W20" s="2"/>
      <c r="X20" s="24">
        <f>Foglio1!B67/Foglio1!B7</f>
        <v>0.94364999999999999</v>
      </c>
      <c r="Y20"/>
      <c r="Z20"/>
      <c r="AA20"/>
    </row>
    <row r="21" spans="1:27" ht="18" x14ac:dyDescent="0.25">
      <c r="A21" s="4"/>
      <c r="B21">
        <v>6</v>
      </c>
      <c r="C21">
        <v>99702</v>
      </c>
      <c r="D21">
        <v>7</v>
      </c>
      <c r="E21">
        <v>7.0980000000000001E-2</v>
      </c>
      <c r="F21">
        <v>99698</v>
      </c>
      <c r="G21">
        <v>0.99992780000000003</v>
      </c>
      <c r="H21">
        <v>76.05</v>
      </c>
      <c r="I21" s="4"/>
      <c r="J21" s="4"/>
      <c r="K21" s="4"/>
      <c r="L21" s="4"/>
      <c r="O21" s="4" t="s">
        <v>21</v>
      </c>
      <c r="P21" s="4"/>
      <c r="Q21" s="4"/>
      <c r="R21" s="4"/>
      <c r="S21" s="4"/>
      <c r="T21" s="4"/>
      <c r="U21" s="4"/>
      <c r="V21" s="2"/>
      <c r="W21" s="2"/>
      <c r="X21" s="24">
        <f>1-Foglio1!B37/Foglio1!B7</f>
        <v>7.7300000000000146E-3</v>
      </c>
      <c r="Y21"/>
      <c r="Z21"/>
      <c r="AA21"/>
    </row>
    <row r="22" spans="1:27" ht="18" x14ac:dyDescent="0.25">
      <c r="A22" s="4"/>
      <c r="B22">
        <v>7</v>
      </c>
      <c r="C22">
        <v>99695</v>
      </c>
      <c r="D22">
        <v>7</v>
      </c>
      <c r="E22">
        <v>7.3349999999999999E-2</v>
      </c>
      <c r="F22">
        <v>99691</v>
      </c>
      <c r="G22">
        <v>0.99992550000000002</v>
      </c>
      <c r="H22">
        <v>75.055999999999997</v>
      </c>
      <c r="I22" s="4"/>
      <c r="J22" s="4"/>
      <c r="K22" s="4"/>
      <c r="L22" s="4"/>
      <c r="O22" s="4" t="s">
        <v>22</v>
      </c>
      <c r="P22" s="4"/>
      <c r="Q22" s="4"/>
      <c r="R22" s="4"/>
      <c r="S22" s="4"/>
      <c r="T22" s="4"/>
      <c r="U22" s="4"/>
      <c r="V22" s="2"/>
      <c r="W22" s="2"/>
      <c r="X22" s="24">
        <f>Foglio1!G31</f>
        <v>58.226999999999997</v>
      </c>
      <c r="Y22"/>
      <c r="Z22"/>
      <c r="AA22"/>
    </row>
    <row r="23" spans="1:27" ht="18" x14ac:dyDescent="0.25">
      <c r="A23" s="4"/>
      <c r="B23">
        <v>8</v>
      </c>
      <c r="C23">
        <v>99687</v>
      </c>
      <c r="D23">
        <v>8</v>
      </c>
      <c r="E23">
        <v>7.5730000000000006E-2</v>
      </c>
      <c r="F23">
        <v>99684</v>
      </c>
      <c r="G23">
        <v>0.99992309999999995</v>
      </c>
      <c r="H23">
        <v>74.061000000000007</v>
      </c>
      <c r="I23" s="4"/>
      <c r="J23" s="4"/>
      <c r="K23" s="4"/>
      <c r="L23" s="4"/>
      <c r="O23" s="4" t="s">
        <v>11</v>
      </c>
      <c r="P23" s="4"/>
      <c r="Q23" s="4"/>
      <c r="R23" s="4"/>
      <c r="S23" s="4"/>
      <c r="T23" s="4"/>
      <c r="U23" s="4"/>
      <c r="V23" s="2"/>
      <c r="W23" s="2"/>
      <c r="X23" s="24">
        <f>Foglio1!E7+Foglio1!E8+Foglio1!E9+Foglio1!E10+Foglio1!E11+Foglio1!E12+Foglio1!E13+Foglio1!E14+Foglio1!E15+Foglio1!E16+Foglio1!E17+Foglio1!E18+Foglio1!E19+Foglio1!E20+Foglio1!E21+Foglio1!E22</f>
        <v>1595019</v>
      </c>
      <c r="Y23"/>
      <c r="Z23"/>
      <c r="AA23"/>
    </row>
    <row r="24" spans="1:27" ht="18" x14ac:dyDescent="0.25">
      <c r="A24" s="4"/>
      <c r="B24">
        <v>9</v>
      </c>
      <c r="C24">
        <v>99680</v>
      </c>
      <c r="D24">
        <v>8</v>
      </c>
      <c r="E24">
        <v>7.8100000000000003E-2</v>
      </c>
      <c r="F24">
        <v>99676</v>
      </c>
      <c r="G24">
        <v>0.99992479999999995</v>
      </c>
      <c r="H24">
        <v>73.066999999999993</v>
      </c>
      <c r="I24" s="4"/>
      <c r="J24" s="4"/>
      <c r="K24" s="4"/>
      <c r="L24" s="4"/>
      <c r="M24" s="4"/>
      <c r="N24" s="4"/>
      <c r="O24" s="4" t="s">
        <v>23</v>
      </c>
      <c r="P24" s="4"/>
      <c r="Q24" s="4"/>
      <c r="R24" s="4"/>
      <c r="S24" s="4"/>
      <c r="T24" s="4"/>
      <c r="U24" s="4"/>
      <c r="V24" s="2"/>
      <c r="W24" s="2"/>
      <c r="X24" s="24">
        <f>Foglio1!J71/Foglio1!B22</f>
        <v>49.090605239385724</v>
      </c>
      <c r="Y24"/>
      <c r="Z24"/>
      <c r="AA24"/>
    </row>
    <row r="25" spans="1:27" ht="18" x14ac:dyDescent="0.25">
      <c r="A25" s="4"/>
      <c r="B25">
        <v>10</v>
      </c>
      <c r="C25">
        <v>99672</v>
      </c>
      <c r="D25">
        <v>7</v>
      </c>
      <c r="E25">
        <v>7.2359999999999994E-2</v>
      </c>
      <c r="F25">
        <v>99668</v>
      </c>
      <c r="G25">
        <v>0.9999266</v>
      </c>
      <c r="H25">
        <v>72.072000000000003</v>
      </c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2"/>
      <c r="W25" s="2"/>
      <c r="X25"/>
      <c r="Y25"/>
      <c r="Z25"/>
      <c r="AA25"/>
    </row>
    <row r="26" spans="1:27" ht="15.75" x14ac:dyDescent="0.25">
      <c r="A26" s="2"/>
      <c r="B26">
        <v>11</v>
      </c>
      <c r="C26">
        <v>99665</v>
      </c>
      <c r="D26">
        <v>7</v>
      </c>
      <c r="E26">
        <v>7.4499999999999997E-2</v>
      </c>
      <c r="F26">
        <v>99661</v>
      </c>
      <c r="G26">
        <v>0.99992440000000005</v>
      </c>
      <c r="H26">
        <v>71.078000000000003</v>
      </c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/>
      <c r="Y26"/>
      <c r="Z26"/>
      <c r="AA26"/>
    </row>
    <row r="27" spans="1:27" ht="15.75" x14ac:dyDescent="0.25">
      <c r="A27"/>
      <c r="B27">
        <v>12</v>
      </c>
      <c r="C27">
        <v>99657</v>
      </c>
      <c r="D27">
        <v>8</v>
      </c>
      <c r="E27">
        <v>7.6630000000000004E-2</v>
      </c>
      <c r="F27">
        <v>99654</v>
      </c>
      <c r="G27">
        <v>0.9999171</v>
      </c>
      <c r="H27">
        <v>70.082999999999998</v>
      </c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</row>
    <row r="28" spans="1:27" ht="15.75" x14ac:dyDescent="0.25">
      <c r="A28"/>
      <c r="B28">
        <v>13</v>
      </c>
      <c r="C28">
        <v>99650</v>
      </c>
      <c r="D28">
        <v>9</v>
      </c>
      <c r="E28">
        <v>8.9260000000000006E-2</v>
      </c>
      <c r="F28">
        <v>99645</v>
      </c>
      <c r="G28">
        <v>0.99989919999999999</v>
      </c>
      <c r="H28">
        <v>69.087999999999994</v>
      </c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</row>
    <row r="29" spans="1:27" ht="15.75" x14ac:dyDescent="0.25">
      <c r="B29">
        <v>14</v>
      </c>
      <c r="C29">
        <v>99641</v>
      </c>
      <c r="D29">
        <v>11</v>
      </c>
      <c r="E29">
        <v>0.11237999999999999</v>
      </c>
      <c r="F29">
        <v>99635</v>
      </c>
      <c r="G29">
        <v>0.99986180000000002</v>
      </c>
      <c r="H29">
        <v>68.093999999999994</v>
      </c>
    </row>
    <row r="30" spans="1:27" ht="15.75" x14ac:dyDescent="0.25">
      <c r="B30">
        <v>15</v>
      </c>
      <c r="C30">
        <v>99630</v>
      </c>
      <c r="D30">
        <v>16</v>
      </c>
      <c r="E30">
        <v>0.16397</v>
      </c>
      <c r="F30">
        <v>99621</v>
      </c>
      <c r="G30">
        <v>0.99982199999999999</v>
      </c>
      <c r="H30">
        <v>67.102000000000004</v>
      </c>
    </row>
    <row r="31" spans="1:27" ht="15.75" x14ac:dyDescent="0.25">
      <c r="B31">
        <v>16</v>
      </c>
      <c r="C31">
        <v>99613</v>
      </c>
      <c r="D31">
        <v>19</v>
      </c>
      <c r="E31">
        <v>0.19195000000000001</v>
      </c>
      <c r="F31">
        <v>99604</v>
      </c>
      <c r="G31">
        <v>0.99979410000000002</v>
      </c>
      <c r="H31">
        <v>66.113</v>
      </c>
    </row>
    <row r="32" spans="1:27" ht="15.75" x14ac:dyDescent="0.25">
      <c r="B32">
        <v>17</v>
      </c>
      <c r="C32">
        <v>99594</v>
      </c>
      <c r="D32">
        <v>22</v>
      </c>
      <c r="E32">
        <v>0.21992999999999999</v>
      </c>
      <c r="F32">
        <v>99583</v>
      </c>
      <c r="G32">
        <v>0.99977130000000003</v>
      </c>
      <c r="H32">
        <v>65.125</v>
      </c>
    </row>
    <row r="33" spans="2:8" ht="15.75" x14ac:dyDescent="0.25">
      <c r="B33">
        <v>18</v>
      </c>
      <c r="C33">
        <v>99572</v>
      </c>
      <c r="D33">
        <v>24</v>
      </c>
      <c r="E33">
        <v>0.23741000000000001</v>
      </c>
      <c r="F33">
        <v>99560</v>
      </c>
      <c r="G33">
        <v>0.99975910000000001</v>
      </c>
      <c r="H33">
        <v>64.14</v>
      </c>
    </row>
    <row r="34" spans="2:8" ht="15.75" x14ac:dyDescent="0.25">
      <c r="B34">
        <v>19</v>
      </c>
      <c r="C34">
        <v>99549</v>
      </c>
      <c r="D34">
        <v>24</v>
      </c>
      <c r="E34">
        <v>0.24440000000000001</v>
      </c>
      <c r="F34">
        <v>99536</v>
      </c>
      <c r="G34">
        <v>0.99976560000000003</v>
      </c>
      <c r="H34">
        <v>63.155000000000001</v>
      </c>
    </row>
    <row r="35" spans="2:8" ht="15.75" x14ac:dyDescent="0.25">
      <c r="B35">
        <v>20</v>
      </c>
      <c r="C35">
        <v>99524</v>
      </c>
      <c r="D35">
        <v>22</v>
      </c>
      <c r="E35">
        <v>0.22431000000000001</v>
      </c>
      <c r="F35">
        <v>99513</v>
      </c>
      <c r="G35">
        <v>0.99977260000000001</v>
      </c>
      <c r="H35">
        <v>62.17</v>
      </c>
    </row>
    <row r="36" spans="2:8" ht="15.75" x14ac:dyDescent="0.25">
      <c r="B36">
        <v>21</v>
      </c>
      <c r="C36">
        <v>99502</v>
      </c>
      <c r="D36">
        <v>23</v>
      </c>
      <c r="E36">
        <v>0.23055</v>
      </c>
      <c r="F36">
        <v>99490</v>
      </c>
      <c r="G36">
        <v>0.9997663</v>
      </c>
      <c r="H36">
        <v>61.183999999999997</v>
      </c>
    </row>
    <row r="37" spans="2:8" ht="15.75" x14ac:dyDescent="0.25">
      <c r="B37">
        <v>22</v>
      </c>
      <c r="C37">
        <v>99479</v>
      </c>
      <c r="D37">
        <v>24</v>
      </c>
      <c r="E37">
        <v>0.23677999999999999</v>
      </c>
      <c r="F37">
        <v>99467</v>
      </c>
      <c r="G37">
        <v>0.99975610000000004</v>
      </c>
      <c r="H37">
        <v>60.198</v>
      </c>
    </row>
    <row r="38" spans="2:8" ht="15.75" x14ac:dyDescent="0.25">
      <c r="B38">
        <v>23</v>
      </c>
      <c r="C38">
        <v>99455</v>
      </c>
      <c r="D38">
        <v>25</v>
      </c>
      <c r="E38">
        <v>0.25094</v>
      </c>
      <c r="F38">
        <v>99443</v>
      </c>
      <c r="G38">
        <v>0.99973800000000002</v>
      </c>
      <c r="H38">
        <v>59.212000000000003</v>
      </c>
    </row>
    <row r="39" spans="2:8" ht="15.75" x14ac:dyDescent="0.25">
      <c r="B39">
        <v>24</v>
      </c>
      <c r="C39">
        <v>99430</v>
      </c>
      <c r="D39">
        <v>27</v>
      </c>
      <c r="E39">
        <v>0.27302999999999999</v>
      </c>
      <c r="F39">
        <v>99417</v>
      </c>
      <c r="G39">
        <v>0.99970789999999998</v>
      </c>
      <c r="H39">
        <v>58.226999999999997</v>
      </c>
    </row>
    <row r="40" spans="2:8" ht="15.75" x14ac:dyDescent="0.25">
      <c r="B40">
        <v>25</v>
      </c>
      <c r="C40">
        <v>99403</v>
      </c>
      <c r="D40">
        <v>31</v>
      </c>
      <c r="E40">
        <v>0.31122</v>
      </c>
      <c r="F40">
        <v>99388</v>
      </c>
      <c r="G40">
        <v>0.99967709999999999</v>
      </c>
      <c r="H40">
        <v>57.243000000000002</v>
      </c>
    </row>
    <row r="41" spans="2:8" ht="15.75" x14ac:dyDescent="0.25">
      <c r="B41">
        <v>26</v>
      </c>
      <c r="C41">
        <v>99372</v>
      </c>
      <c r="D41">
        <v>33</v>
      </c>
      <c r="E41">
        <v>0.33450999999999997</v>
      </c>
      <c r="F41">
        <v>99356</v>
      </c>
      <c r="G41">
        <v>0.99965380000000004</v>
      </c>
      <c r="H41">
        <v>56.26</v>
      </c>
    </row>
    <row r="42" spans="2:8" ht="15.75" x14ac:dyDescent="0.25">
      <c r="B42">
        <v>27</v>
      </c>
      <c r="C42">
        <v>99339</v>
      </c>
      <c r="D42">
        <v>36</v>
      </c>
      <c r="E42">
        <v>0.35781000000000002</v>
      </c>
      <c r="F42">
        <v>99321</v>
      </c>
      <c r="G42">
        <v>0.99963230000000003</v>
      </c>
      <c r="H42">
        <v>55.279000000000003</v>
      </c>
    </row>
    <row r="43" spans="2:8" ht="15.75" x14ac:dyDescent="0.25">
      <c r="B43">
        <v>28</v>
      </c>
      <c r="C43">
        <v>99304</v>
      </c>
      <c r="D43">
        <v>38</v>
      </c>
      <c r="E43">
        <v>0.37766</v>
      </c>
      <c r="F43">
        <v>99285</v>
      </c>
      <c r="G43">
        <v>0.99961409999999995</v>
      </c>
      <c r="H43">
        <v>54.298000000000002</v>
      </c>
    </row>
    <row r="44" spans="2:8" ht="15.75" x14ac:dyDescent="0.25">
      <c r="B44">
        <v>29</v>
      </c>
      <c r="C44">
        <v>99266</v>
      </c>
      <c r="D44">
        <v>39</v>
      </c>
      <c r="E44">
        <v>0.39407999999999999</v>
      </c>
      <c r="F44">
        <v>99247</v>
      </c>
      <c r="G44">
        <v>0.99960309999999997</v>
      </c>
      <c r="H44">
        <v>53.319000000000003</v>
      </c>
    </row>
    <row r="45" spans="2:8" ht="15.75" x14ac:dyDescent="0.25">
      <c r="B45">
        <v>30</v>
      </c>
      <c r="C45">
        <v>99227</v>
      </c>
      <c r="D45">
        <v>40</v>
      </c>
      <c r="E45">
        <v>0.39973999999999998</v>
      </c>
      <c r="F45">
        <v>99207</v>
      </c>
      <c r="G45">
        <v>0.99959229999999999</v>
      </c>
      <c r="H45">
        <v>52.34</v>
      </c>
    </row>
    <row r="46" spans="2:8" ht="15.75" x14ac:dyDescent="0.25">
      <c r="B46">
        <v>31</v>
      </c>
      <c r="C46">
        <v>99187</v>
      </c>
      <c r="D46">
        <v>41</v>
      </c>
      <c r="E46">
        <v>0.41572999999999999</v>
      </c>
      <c r="F46">
        <v>99167</v>
      </c>
      <c r="G46">
        <v>0.99957629999999997</v>
      </c>
      <c r="H46">
        <v>51.36</v>
      </c>
    </row>
    <row r="47" spans="2:8" ht="15.75" x14ac:dyDescent="0.25">
      <c r="B47">
        <v>32</v>
      </c>
      <c r="C47">
        <v>99146</v>
      </c>
      <c r="D47">
        <v>43</v>
      </c>
      <c r="E47">
        <v>0.43171999999999999</v>
      </c>
      <c r="F47">
        <v>99125</v>
      </c>
      <c r="G47">
        <v>0.99955890000000003</v>
      </c>
      <c r="H47">
        <v>50.381</v>
      </c>
    </row>
    <row r="48" spans="2:8" ht="15.75" x14ac:dyDescent="0.25">
      <c r="B48">
        <v>33</v>
      </c>
      <c r="C48">
        <v>99103</v>
      </c>
      <c r="D48">
        <v>45</v>
      </c>
      <c r="E48">
        <v>0.45050000000000001</v>
      </c>
      <c r="F48">
        <v>99081</v>
      </c>
      <c r="G48">
        <v>0.9995387</v>
      </c>
      <c r="H48">
        <v>49.402999999999999</v>
      </c>
    </row>
    <row r="49" spans="2:8" ht="15.75" x14ac:dyDescent="0.25">
      <c r="B49">
        <v>34</v>
      </c>
      <c r="C49">
        <v>99059</v>
      </c>
      <c r="D49">
        <v>47</v>
      </c>
      <c r="E49">
        <v>0.47205999999999998</v>
      </c>
      <c r="F49">
        <v>99035</v>
      </c>
      <c r="G49">
        <v>0.99952269999999999</v>
      </c>
      <c r="H49">
        <v>48.424999999999997</v>
      </c>
    </row>
    <row r="50" spans="2:8" ht="15.75" x14ac:dyDescent="0.25">
      <c r="B50">
        <v>35</v>
      </c>
      <c r="C50">
        <v>99012</v>
      </c>
      <c r="D50">
        <v>48</v>
      </c>
      <c r="E50">
        <v>0.48250999999999999</v>
      </c>
      <c r="F50">
        <v>98988</v>
      </c>
      <c r="G50">
        <v>0.99950700000000003</v>
      </c>
      <c r="H50">
        <v>47.448</v>
      </c>
    </row>
    <row r="51" spans="2:8" ht="15.75" x14ac:dyDescent="0.25">
      <c r="B51">
        <v>36</v>
      </c>
      <c r="C51">
        <v>98964</v>
      </c>
      <c r="D51">
        <v>50</v>
      </c>
      <c r="E51">
        <v>0.50358000000000003</v>
      </c>
      <c r="F51">
        <v>98939</v>
      </c>
      <c r="G51">
        <v>0.99948590000000004</v>
      </c>
      <c r="H51">
        <v>46.47</v>
      </c>
    </row>
    <row r="52" spans="2:8" ht="15.75" x14ac:dyDescent="0.25">
      <c r="B52">
        <v>37</v>
      </c>
      <c r="C52">
        <v>98914</v>
      </c>
      <c r="D52">
        <v>52</v>
      </c>
      <c r="E52">
        <v>0.52466000000000002</v>
      </c>
      <c r="F52">
        <v>98888</v>
      </c>
      <c r="G52">
        <v>0.99945499999999998</v>
      </c>
      <c r="H52">
        <v>45.494</v>
      </c>
    </row>
    <row r="53" spans="2:8" ht="15.75" x14ac:dyDescent="0.25">
      <c r="B53">
        <v>38</v>
      </c>
      <c r="C53">
        <v>98862</v>
      </c>
      <c r="D53">
        <v>56</v>
      </c>
      <c r="E53">
        <v>0.56537000000000004</v>
      </c>
      <c r="F53">
        <v>98834</v>
      </c>
      <c r="G53">
        <v>0.99940450000000003</v>
      </c>
      <c r="H53">
        <v>44.517000000000003</v>
      </c>
    </row>
    <row r="54" spans="2:8" ht="15.75" x14ac:dyDescent="0.25">
      <c r="B54">
        <v>39</v>
      </c>
      <c r="C54">
        <v>98806</v>
      </c>
      <c r="D54">
        <v>62</v>
      </c>
      <c r="E54">
        <v>0.62568999999999997</v>
      </c>
      <c r="F54">
        <v>98776</v>
      </c>
      <c r="G54">
        <v>0.99934029999999996</v>
      </c>
      <c r="H54">
        <v>43.542000000000002</v>
      </c>
    </row>
    <row r="55" spans="2:8" ht="15.75" x14ac:dyDescent="0.25">
      <c r="B55">
        <v>40</v>
      </c>
      <c r="C55">
        <v>98745</v>
      </c>
      <c r="D55">
        <v>69</v>
      </c>
      <c r="E55">
        <v>0.69377</v>
      </c>
      <c r="F55">
        <v>98710</v>
      </c>
      <c r="G55">
        <v>0.99927569999999999</v>
      </c>
      <c r="H55">
        <v>42.569000000000003</v>
      </c>
    </row>
    <row r="56" spans="2:8" ht="15.75" x14ac:dyDescent="0.25">
      <c r="B56">
        <v>41</v>
      </c>
      <c r="C56">
        <v>98676</v>
      </c>
      <c r="D56">
        <v>74</v>
      </c>
      <c r="E56">
        <v>0.75477000000000005</v>
      </c>
      <c r="F56">
        <v>98639</v>
      </c>
      <c r="G56">
        <v>0.99921470000000001</v>
      </c>
      <c r="H56">
        <v>41.597999999999999</v>
      </c>
    </row>
    <row r="57" spans="2:8" ht="15.75" x14ac:dyDescent="0.25">
      <c r="B57">
        <v>42</v>
      </c>
      <c r="C57">
        <v>98602</v>
      </c>
      <c r="D57">
        <v>80</v>
      </c>
      <c r="E57">
        <v>0.81577999999999995</v>
      </c>
      <c r="F57">
        <v>98561</v>
      </c>
      <c r="G57">
        <v>0.99913560000000001</v>
      </c>
      <c r="H57">
        <v>40.628999999999998</v>
      </c>
    </row>
    <row r="58" spans="2:8" ht="15.75" x14ac:dyDescent="0.25">
      <c r="B58">
        <v>43</v>
      </c>
      <c r="C58">
        <v>98521</v>
      </c>
      <c r="D58">
        <v>90</v>
      </c>
      <c r="E58">
        <v>0.91315999999999997</v>
      </c>
      <c r="F58">
        <v>98476</v>
      </c>
      <c r="G58">
        <v>0.99902000000000002</v>
      </c>
      <c r="H58">
        <v>39.661999999999999</v>
      </c>
    </row>
    <row r="59" spans="2:8" ht="15.75" x14ac:dyDescent="0.25">
      <c r="B59">
        <v>44</v>
      </c>
      <c r="C59">
        <v>98431</v>
      </c>
      <c r="D59">
        <v>103</v>
      </c>
      <c r="E59">
        <v>1.0469200000000001</v>
      </c>
      <c r="F59">
        <v>98380</v>
      </c>
      <c r="G59">
        <v>0.99887060000000005</v>
      </c>
      <c r="H59">
        <v>38.698</v>
      </c>
    </row>
    <row r="60" spans="2:8" ht="15.75" x14ac:dyDescent="0.25">
      <c r="B60">
        <v>45</v>
      </c>
      <c r="C60">
        <v>98328</v>
      </c>
      <c r="D60">
        <v>119</v>
      </c>
      <c r="E60">
        <v>1.2120299999999999</v>
      </c>
      <c r="F60">
        <v>98269</v>
      </c>
      <c r="G60">
        <v>0.99871940000000003</v>
      </c>
      <c r="H60">
        <v>37.738</v>
      </c>
    </row>
    <row r="61" spans="2:8" ht="15.75" x14ac:dyDescent="0.25">
      <c r="B61">
        <v>46</v>
      </c>
      <c r="C61">
        <v>98209</v>
      </c>
      <c r="D61">
        <v>133</v>
      </c>
      <c r="E61">
        <v>1.34934</v>
      </c>
      <c r="F61">
        <v>98143</v>
      </c>
      <c r="G61">
        <v>0.99858199999999997</v>
      </c>
      <c r="H61">
        <v>36.783000000000001</v>
      </c>
    </row>
    <row r="62" spans="2:8" ht="15.75" x14ac:dyDescent="0.25">
      <c r="B62">
        <v>47</v>
      </c>
      <c r="C62">
        <v>98077</v>
      </c>
      <c r="D62">
        <v>146</v>
      </c>
      <c r="E62">
        <v>1.48665</v>
      </c>
      <c r="F62">
        <v>98004</v>
      </c>
      <c r="G62">
        <v>0.9984286</v>
      </c>
      <c r="H62">
        <v>35.832000000000001</v>
      </c>
    </row>
    <row r="63" spans="2:8" ht="15.75" x14ac:dyDescent="0.25">
      <c r="B63">
        <v>48</v>
      </c>
      <c r="C63">
        <v>97931</v>
      </c>
      <c r="D63">
        <v>162</v>
      </c>
      <c r="E63">
        <v>1.6563399999999999</v>
      </c>
      <c r="F63">
        <v>97850</v>
      </c>
      <c r="G63">
        <v>0.99824270000000004</v>
      </c>
      <c r="H63">
        <v>34.884999999999998</v>
      </c>
    </row>
    <row r="64" spans="2:8" ht="15.75" x14ac:dyDescent="0.25">
      <c r="B64">
        <v>49</v>
      </c>
      <c r="C64">
        <v>97769</v>
      </c>
      <c r="D64">
        <v>182</v>
      </c>
      <c r="E64">
        <v>1.8584099999999999</v>
      </c>
      <c r="F64">
        <v>97678</v>
      </c>
      <c r="G64">
        <v>0.99805259999999996</v>
      </c>
      <c r="H64">
        <v>33.942</v>
      </c>
    </row>
    <row r="65" spans="2:8" ht="15.75" x14ac:dyDescent="0.25">
      <c r="B65">
        <v>50</v>
      </c>
      <c r="C65">
        <v>97587</v>
      </c>
      <c r="D65">
        <v>199</v>
      </c>
      <c r="E65">
        <v>2.0364499999999999</v>
      </c>
      <c r="F65">
        <v>97487</v>
      </c>
      <c r="G65">
        <v>0.99786379999999997</v>
      </c>
      <c r="H65">
        <v>33.003999999999998</v>
      </c>
    </row>
    <row r="66" spans="2:8" ht="15.75" x14ac:dyDescent="0.25">
      <c r="B66">
        <v>51</v>
      </c>
      <c r="C66">
        <v>97388</v>
      </c>
      <c r="D66">
        <v>218</v>
      </c>
      <c r="E66">
        <v>2.23617</v>
      </c>
      <c r="F66">
        <v>97279</v>
      </c>
      <c r="G66">
        <v>0.99766410000000005</v>
      </c>
      <c r="H66">
        <v>32.07</v>
      </c>
    </row>
    <row r="67" spans="2:8" ht="15.75" x14ac:dyDescent="0.25">
      <c r="B67">
        <v>52</v>
      </c>
      <c r="C67">
        <v>97170</v>
      </c>
      <c r="D67">
        <v>237</v>
      </c>
      <c r="E67">
        <v>2.43588</v>
      </c>
      <c r="F67">
        <v>97052</v>
      </c>
      <c r="G67">
        <v>0.99742739999999996</v>
      </c>
      <c r="H67">
        <v>31.140999999999998</v>
      </c>
    </row>
    <row r="68" spans="2:8" ht="15.75" x14ac:dyDescent="0.25">
      <c r="B68">
        <v>53</v>
      </c>
      <c r="C68">
        <v>96934</v>
      </c>
      <c r="D68">
        <v>263</v>
      </c>
      <c r="E68">
        <v>2.70967</v>
      </c>
      <c r="F68">
        <v>96802</v>
      </c>
      <c r="G68">
        <v>0.99711660000000002</v>
      </c>
      <c r="H68">
        <v>30.216000000000001</v>
      </c>
    </row>
    <row r="69" spans="2:8" ht="15.75" x14ac:dyDescent="0.25">
      <c r="B69">
        <v>54</v>
      </c>
      <c r="C69">
        <v>96671</v>
      </c>
      <c r="D69">
        <v>296</v>
      </c>
      <c r="E69">
        <v>3.0575299999999999</v>
      </c>
      <c r="F69">
        <v>96523</v>
      </c>
      <c r="G69">
        <v>0.99677470000000001</v>
      </c>
      <c r="H69">
        <v>29.297000000000001</v>
      </c>
    </row>
    <row r="70" spans="2:8" ht="15.75" x14ac:dyDescent="0.25">
      <c r="B70">
        <v>55</v>
      </c>
      <c r="C70">
        <v>96375</v>
      </c>
      <c r="D70">
        <v>327</v>
      </c>
      <c r="E70">
        <v>3.3936099999999998</v>
      </c>
      <c r="F70">
        <v>96212</v>
      </c>
      <c r="G70">
        <v>0.99643340000000002</v>
      </c>
      <c r="H70">
        <v>28.385000000000002</v>
      </c>
    </row>
    <row r="71" spans="2:8" ht="15.75" x14ac:dyDescent="0.25">
      <c r="B71">
        <v>56</v>
      </c>
      <c r="C71">
        <v>96048</v>
      </c>
      <c r="D71">
        <v>359</v>
      </c>
      <c r="E71">
        <v>3.7402700000000002</v>
      </c>
      <c r="F71">
        <v>95869</v>
      </c>
      <c r="G71">
        <v>0.99608669999999999</v>
      </c>
      <c r="H71">
        <v>27.48</v>
      </c>
    </row>
    <row r="72" spans="2:8" ht="15.75" x14ac:dyDescent="0.25">
      <c r="B72">
        <v>57</v>
      </c>
      <c r="C72">
        <v>95689</v>
      </c>
      <c r="D72">
        <v>391</v>
      </c>
      <c r="E72">
        <v>4.0869299999999997</v>
      </c>
      <c r="F72">
        <v>95494</v>
      </c>
      <c r="G72">
        <v>0.99566549999999998</v>
      </c>
      <c r="H72">
        <v>26.581</v>
      </c>
    </row>
    <row r="73" spans="2:8" ht="15.75" x14ac:dyDescent="0.25">
      <c r="B73">
        <v>58</v>
      </c>
      <c r="C73">
        <v>95298</v>
      </c>
      <c r="D73">
        <v>437</v>
      </c>
      <c r="E73">
        <v>4.5831</v>
      </c>
      <c r="F73">
        <v>95080</v>
      </c>
      <c r="G73">
        <v>0.99509479999999995</v>
      </c>
      <c r="H73">
        <v>25.687999999999999</v>
      </c>
    </row>
    <row r="74" spans="2:8" ht="15.75" x14ac:dyDescent="0.25">
      <c r="B74">
        <v>59</v>
      </c>
      <c r="C74">
        <v>94861</v>
      </c>
      <c r="D74">
        <v>496</v>
      </c>
      <c r="E74">
        <v>5.2287999999999997</v>
      </c>
      <c r="F74">
        <v>94613</v>
      </c>
      <c r="G74">
        <v>0.99441310000000005</v>
      </c>
      <c r="H74">
        <v>24.803999999999998</v>
      </c>
    </row>
    <row r="75" spans="2:8" ht="15.75" x14ac:dyDescent="0.25">
      <c r="B75">
        <v>60</v>
      </c>
      <c r="C75">
        <v>94365</v>
      </c>
      <c r="D75">
        <v>561</v>
      </c>
      <c r="E75">
        <v>5.9468899999999998</v>
      </c>
      <c r="F75">
        <v>94085</v>
      </c>
      <c r="G75">
        <v>0.99372729999999998</v>
      </c>
      <c r="H75">
        <v>23.931999999999999</v>
      </c>
    </row>
    <row r="76" spans="2:8" ht="15.75" x14ac:dyDescent="0.25">
      <c r="B76">
        <v>61</v>
      </c>
      <c r="C76">
        <v>93804</v>
      </c>
      <c r="D76">
        <v>619</v>
      </c>
      <c r="E76">
        <v>6.6005099999999999</v>
      </c>
      <c r="F76">
        <v>93494</v>
      </c>
      <c r="G76">
        <v>0.99307380000000001</v>
      </c>
      <c r="H76">
        <v>23.071999999999999</v>
      </c>
    </row>
    <row r="77" spans="2:8" ht="15.75" x14ac:dyDescent="0.25">
      <c r="B77">
        <v>62</v>
      </c>
      <c r="C77">
        <v>93185</v>
      </c>
      <c r="D77">
        <v>676</v>
      </c>
      <c r="E77">
        <v>7.2541099999999998</v>
      </c>
      <c r="F77">
        <v>92847</v>
      </c>
      <c r="G77">
        <v>0.99233300000000002</v>
      </c>
      <c r="H77">
        <v>22.222000000000001</v>
      </c>
    </row>
    <row r="78" spans="2:8" ht="15.75" x14ac:dyDescent="0.25">
      <c r="B78">
        <v>63</v>
      </c>
      <c r="C78">
        <v>92509</v>
      </c>
      <c r="D78">
        <v>748</v>
      </c>
      <c r="E78">
        <v>8.0828199999999999</v>
      </c>
      <c r="F78">
        <v>92135</v>
      </c>
      <c r="G78">
        <v>0.99141729999999995</v>
      </c>
      <c r="H78">
        <v>21.381</v>
      </c>
    </row>
    <row r="79" spans="2:8" ht="15.75" x14ac:dyDescent="0.25">
      <c r="B79">
        <v>64</v>
      </c>
      <c r="C79">
        <v>91761</v>
      </c>
      <c r="D79">
        <v>834</v>
      </c>
      <c r="E79">
        <v>9.0866100000000003</v>
      </c>
      <c r="F79">
        <v>91344</v>
      </c>
      <c r="G79">
        <v>0.9903921</v>
      </c>
      <c r="H79">
        <v>20.550999999999998</v>
      </c>
    </row>
    <row r="80" spans="2:8" ht="15.75" x14ac:dyDescent="0.25">
      <c r="B80">
        <v>65</v>
      </c>
      <c r="C80">
        <v>90927</v>
      </c>
      <c r="D80">
        <v>921</v>
      </c>
      <c r="E80">
        <v>10.13387</v>
      </c>
      <c r="F80">
        <v>90467</v>
      </c>
      <c r="G80">
        <v>0.98936469999999999</v>
      </c>
      <c r="H80">
        <v>19.734999999999999</v>
      </c>
    </row>
    <row r="81" spans="2:8" ht="15.75" x14ac:dyDescent="0.25">
      <c r="B81">
        <v>66</v>
      </c>
      <c r="C81">
        <v>90006</v>
      </c>
      <c r="D81">
        <v>1003</v>
      </c>
      <c r="E81">
        <v>11.141920000000001</v>
      </c>
      <c r="F81">
        <v>89505</v>
      </c>
      <c r="G81">
        <v>0.98835689999999998</v>
      </c>
      <c r="H81">
        <v>18.931999999999999</v>
      </c>
    </row>
    <row r="82" spans="2:8" ht="15.75" x14ac:dyDescent="0.25">
      <c r="B82">
        <v>67</v>
      </c>
      <c r="C82">
        <v>89003</v>
      </c>
      <c r="D82">
        <v>1081</v>
      </c>
      <c r="E82">
        <v>12.149929999999999</v>
      </c>
      <c r="F82">
        <v>88462</v>
      </c>
      <c r="G82">
        <v>0.98726219999999998</v>
      </c>
      <c r="H82">
        <v>18.138999999999999</v>
      </c>
    </row>
    <row r="83" spans="2:8" ht="15.75" x14ac:dyDescent="0.25">
      <c r="B83">
        <v>68</v>
      </c>
      <c r="C83">
        <v>87922</v>
      </c>
      <c r="D83">
        <v>1172</v>
      </c>
      <c r="E83">
        <v>13.33282</v>
      </c>
      <c r="F83">
        <v>87336</v>
      </c>
      <c r="G83">
        <v>0.98599289999999995</v>
      </c>
      <c r="H83">
        <v>17.356000000000002</v>
      </c>
    </row>
    <row r="84" spans="2:8" ht="15.75" x14ac:dyDescent="0.25">
      <c r="B84">
        <v>69</v>
      </c>
      <c r="C84">
        <v>86749</v>
      </c>
      <c r="D84">
        <v>1274</v>
      </c>
      <c r="E84">
        <v>14.69056</v>
      </c>
      <c r="F84">
        <v>86112</v>
      </c>
      <c r="G84">
        <v>0.98486960000000001</v>
      </c>
      <c r="H84">
        <v>16.584</v>
      </c>
    </row>
    <row r="85" spans="2:8" ht="15.75" x14ac:dyDescent="0.25">
      <c r="B85">
        <v>70</v>
      </c>
      <c r="C85">
        <v>85475</v>
      </c>
      <c r="D85">
        <v>1331</v>
      </c>
      <c r="E85">
        <v>15.576790000000001</v>
      </c>
      <c r="F85">
        <v>84809</v>
      </c>
      <c r="G85">
        <v>0.98376929999999996</v>
      </c>
      <c r="H85">
        <v>15.824</v>
      </c>
    </row>
    <row r="86" spans="2:8" ht="15.75" x14ac:dyDescent="0.25">
      <c r="B86">
        <v>71</v>
      </c>
      <c r="C86">
        <v>84144</v>
      </c>
      <c r="D86">
        <v>1422</v>
      </c>
      <c r="E86">
        <v>16.894880000000001</v>
      </c>
      <c r="F86">
        <v>83433</v>
      </c>
      <c r="G86">
        <v>0.98245170000000004</v>
      </c>
      <c r="H86">
        <v>15.066000000000001</v>
      </c>
    </row>
    <row r="87" spans="2:8" ht="15.75" x14ac:dyDescent="0.25">
      <c r="B87">
        <v>72</v>
      </c>
      <c r="C87">
        <v>82722</v>
      </c>
      <c r="D87">
        <v>1507</v>
      </c>
      <c r="E87">
        <v>18.212969999999999</v>
      </c>
      <c r="F87">
        <v>81969</v>
      </c>
      <c r="G87">
        <v>0.98071920000000001</v>
      </c>
      <c r="H87">
        <v>14.317</v>
      </c>
    </row>
    <row r="88" spans="2:8" ht="15.75" x14ac:dyDescent="0.25">
      <c r="B88">
        <v>73</v>
      </c>
      <c r="C88">
        <v>81215</v>
      </c>
      <c r="D88">
        <v>1654</v>
      </c>
      <c r="E88">
        <v>20.368379999999998</v>
      </c>
      <c r="F88">
        <v>80388</v>
      </c>
      <c r="G88">
        <v>0.97815070000000004</v>
      </c>
      <c r="H88">
        <v>13.573</v>
      </c>
    </row>
    <row r="89" spans="2:8" ht="15.75" x14ac:dyDescent="0.25">
      <c r="B89">
        <v>74</v>
      </c>
      <c r="C89">
        <v>79561</v>
      </c>
      <c r="D89">
        <v>1859</v>
      </c>
      <c r="E89">
        <v>23.361090000000001</v>
      </c>
      <c r="F89">
        <v>78632</v>
      </c>
      <c r="G89">
        <v>0.97487100000000004</v>
      </c>
      <c r="H89">
        <v>12.845000000000001</v>
      </c>
    </row>
    <row r="90" spans="2:8" ht="15.75" x14ac:dyDescent="0.25">
      <c r="B90">
        <v>75</v>
      </c>
      <c r="C90">
        <v>77703</v>
      </c>
      <c r="D90">
        <v>2093</v>
      </c>
      <c r="E90">
        <v>26.939150000000001</v>
      </c>
      <c r="F90">
        <v>76656</v>
      </c>
      <c r="G90">
        <v>0.97155259999999999</v>
      </c>
      <c r="H90">
        <v>12.14</v>
      </c>
    </row>
    <row r="91" spans="2:8" ht="15.75" x14ac:dyDescent="0.25">
      <c r="B91">
        <v>76</v>
      </c>
      <c r="C91">
        <v>75609</v>
      </c>
      <c r="D91">
        <v>2268</v>
      </c>
      <c r="E91">
        <v>29.997319999999998</v>
      </c>
      <c r="F91">
        <v>74475</v>
      </c>
      <c r="G91">
        <v>0.96849700000000005</v>
      </c>
      <c r="H91">
        <v>11.462</v>
      </c>
    </row>
    <row r="92" spans="2:8" ht="15.75" x14ac:dyDescent="0.25">
      <c r="B92">
        <v>77</v>
      </c>
      <c r="C92">
        <v>73341</v>
      </c>
      <c r="D92">
        <v>2424</v>
      </c>
      <c r="E92">
        <v>33.055280000000003</v>
      </c>
      <c r="F92">
        <v>72129</v>
      </c>
      <c r="G92">
        <v>0.96495489999999995</v>
      </c>
      <c r="H92">
        <v>10.801</v>
      </c>
    </row>
    <row r="93" spans="2:8" ht="15.75" x14ac:dyDescent="0.25">
      <c r="B93">
        <v>78</v>
      </c>
      <c r="C93">
        <v>70917</v>
      </c>
      <c r="D93">
        <v>2631</v>
      </c>
      <c r="E93">
        <v>37.102919999999997</v>
      </c>
      <c r="F93">
        <v>69601</v>
      </c>
      <c r="G93">
        <v>0.96042620000000001</v>
      </c>
      <c r="H93">
        <v>10.154</v>
      </c>
    </row>
    <row r="94" spans="2:8" ht="15.75" x14ac:dyDescent="0.25">
      <c r="B94">
        <v>79</v>
      </c>
      <c r="C94">
        <v>68286</v>
      </c>
      <c r="D94">
        <v>2878</v>
      </c>
      <c r="E94">
        <v>42.139960000000002</v>
      </c>
      <c r="F94">
        <v>66847</v>
      </c>
      <c r="G94">
        <v>0.95584769999999997</v>
      </c>
      <c r="H94">
        <v>9.5259999999999998</v>
      </c>
    </row>
    <row r="95" spans="2:8" ht="15.75" x14ac:dyDescent="0.25">
      <c r="B95">
        <v>80</v>
      </c>
      <c r="C95">
        <v>65408</v>
      </c>
      <c r="D95">
        <v>3025</v>
      </c>
      <c r="E95">
        <v>46.253140000000002</v>
      </c>
      <c r="F95">
        <v>63895</v>
      </c>
      <c r="G95">
        <v>0.95133529999999999</v>
      </c>
      <c r="H95">
        <v>8.923</v>
      </c>
    </row>
    <row r="96" spans="2:8" ht="15.75" x14ac:dyDescent="0.25">
      <c r="B96">
        <v>81</v>
      </c>
      <c r="C96">
        <v>62383</v>
      </c>
      <c r="D96">
        <v>3194</v>
      </c>
      <c r="E96">
        <v>51.193159999999999</v>
      </c>
      <c r="F96">
        <v>60786</v>
      </c>
      <c r="G96">
        <v>0.94640170000000001</v>
      </c>
      <c r="H96">
        <v>8.3309999999999995</v>
      </c>
    </row>
    <row r="97" spans="2:8" ht="15.75" x14ac:dyDescent="0.25">
      <c r="B97">
        <v>82</v>
      </c>
      <c r="C97">
        <v>59189</v>
      </c>
      <c r="D97">
        <v>3322</v>
      </c>
      <c r="E97">
        <v>56.133159999999997</v>
      </c>
      <c r="F97">
        <v>57528</v>
      </c>
      <c r="G97">
        <v>0.9400444</v>
      </c>
      <c r="H97">
        <v>7.7539999999999996</v>
      </c>
    </row>
    <row r="98" spans="2:8" ht="15.75" x14ac:dyDescent="0.25">
      <c r="B98">
        <v>83</v>
      </c>
      <c r="C98">
        <v>55867</v>
      </c>
      <c r="D98">
        <v>3576</v>
      </c>
      <c r="E98">
        <v>64.005399999999995</v>
      </c>
      <c r="F98">
        <v>54079</v>
      </c>
      <c r="G98">
        <v>0.93077100000000002</v>
      </c>
      <c r="H98">
        <v>7.1849999999999996</v>
      </c>
    </row>
    <row r="99" spans="2:8" ht="15.75" x14ac:dyDescent="0.25">
      <c r="B99">
        <v>84</v>
      </c>
      <c r="C99">
        <v>52291</v>
      </c>
      <c r="D99">
        <v>3912</v>
      </c>
      <c r="E99">
        <v>74.809790000000007</v>
      </c>
      <c r="F99">
        <v>50335</v>
      </c>
      <c r="G99">
        <v>0.91894379999999998</v>
      </c>
      <c r="H99">
        <v>6.6420000000000003</v>
      </c>
    </row>
    <row r="100" spans="2:8" ht="15.75" x14ac:dyDescent="0.25">
      <c r="B100">
        <v>85</v>
      </c>
      <c r="C100">
        <v>48379</v>
      </c>
      <c r="D100">
        <v>4248</v>
      </c>
      <c r="E100">
        <v>87.807599999999994</v>
      </c>
      <c r="F100">
        <v>46255</v>
      </c>
      <c r="G100">
        <v>0.90691359999999999</v>
      </c>
      <c r="H100">
        <v>6.1390000000000002</v>
      </c>
    </row>
    <row r="101" spans="2:8" ht="15.75" x14ac:dyDescent="0.25">
      <c r="B101">
        <v>86</v>
      </c>
      <c r="C101">
        <v>44131</v>
      </c>
      <c r="D101">
        <v>4363</v>
      </c>
      <c r="E101">
        <v>98.873239999999996</v>
      </c>
      <c r="F101">
        <v>41949</v>
      </c>
      <c r="G101">
        <v>0.89588350000000005</v>
      </c>
      <c r="H101">
        <v>5.6820000000000004</v>
      </c>
    </row>
    <row r="102" spans="2:8" ht="15.75" x14ac:dyDescent="0.25">
      <c r="B102">
        <v>87</v>
      </c>
      <c r="C102">
        <v>39768</v>
      </c>
      <c r="D102">
        <v>4372</v>
      </c>
      <c r="E102">
        <v>109.93516</v>
      </c>
      <c r="F102">
        <v>37582</v>
      </c>
      <c r="G102">
        <v>0.88346499999999994</v>
      </c>
      <c r="H102">
        <v>5.25</v>
      </c>
    </row>
    <row r="103" spans="2:8" ht="15.75" x14ac:dyDescent="0.25">
      <c r="B103">
        <v>88</v>
      </c>
      <c r="C103">
        <v>35396</v>
      </c>
      <c r="D103">
        <v>4387</v>
      </c>
      <c r="E103">
        <v>123.94995</v>
      </c>
      <c r="F103">
        <v>33202</v>
      </c>
      <c r="G103">
        <v>0.86812860000000003</v>
      </c>
      <c r="H103">
        <v>4.8369999999999997</v>
      </c>
    </row>
    <row r="104" spans="2:8" ht="15.75" x14ac:dyDescent="0.25">
      <c r="B104">
        <v>89</v>
      </c>
      <c r="C104">
        <v>31009</v>
      </c>
      <c r="D104">
        <v>4370</v>
      </c>
      <c r="E104">
        <v>140.91364999999999</v>
      </c>
      <c r="F104">
        <v>28824</v>
      </c>
      <c r="G104">
        <v>0.8516283</v>
      </c>
      <c r="H104">
        <v>4.45</v>
      </c>
    </row>
    <row r="105" spans="2:8" ht="15.75" x14ac:dyDescent="0.25">
      <c r="B105">
        <v>90</v>
      </c>
      <c r="C105">
        <v>26639</v>
      </c>
      <c r="D105">
        <v>4184</v>
      </c>
      <c r="E105">
        <v>157.05298999999999</v>
      </c>
      <c r="F105">
        <v>24547</v>
      </c>
      <c r="G105">
        <v>0.83523219999999998</v>
      </c>
      <c r="H105">
        <v>4.0979999999999999</v>
      </c>
    </row>
    <row r="106" spans="2:8" ht="15.75" x14ac:dyDescent="0.25">
      <c r="B106">
        <v>91</v>
      </c>
      <c r="C106">
        <v>22455</v>
      </c>
      <c r="D106">
        <v>3905</v>
      </c>
      <c r="E106">
        <v>173.92006000000001</v>
      </c>
      <c r="F106">
        <v>20503</v>
      </c>
      <c r="G106">
        <v>0.81845299999999999</v>
      </c>
      <c r="H106">
        <v>3.7690000000000001</v>
      </c>
    </row>
    <row r="107" spans="2:8" ht="15.75" x14ac:dyDescent="0.25">
      <c r="B107">
        <v>92</v>
      </c>
      <c r="C107">
        <v>18550</v>
      </c>
      <c r="D107">
        <v>3539</v>
      </c>
      <c r="E107">
        <v>190.77961999999999</v>
      </c>
      <c r="F107">
        <v>16780</v>
      </c>
      <c r="G107">
        <v>0.79943640000000005</v>
      </c>
      <c r="H107">
        <v>3.4569999999999999</v>
      </c>
    </row>
    <row r="108" spans="2:8" ht="15.75" x14ac:dyDescent="0.25">
      <c r="B108">
        <v>93</v>
      </c>
      <c r="C108">
        <v>15011</v>
      </c>
      <c r="D108">
        <v>3192</v>
      </c>
      <c r="E108">
        <v>212.65432999999999</v>
      </c>
      <c r="F108">
        <v>13415</v>
      </c>
      <c r="G108">
        <v>0.77550450000000004</v>
      </c>
      <c r="H108">
        <v>3.1539999999999999</v>
      </c>
    </row>
    <row r="109" spans="2:8" ht="15.75" x14ac:dyDescent="0.25">
      <c r="B109">
        <v>94</v>
      </c>
      <c r="C109">
        <v>11819</v>
      </c>
      <c r="D109">
        <v>2831</v>
      </c>
      <c r="E109">
        <v>239.53480999999999</v>
      </c>
      <c r="F109">
        <v>10403</v>
      </c>
      <c r="G109">
        <v>0.74700350000000004</v>
      </c>
      <c r="H109">
        <v>2.871</v>
      </c>
    </row>
    <row r="110" spans="2:8" ht="15.75" x14ac:dyDescent="0.25">
      <c r="B110">
        <v>95</v>
      </c>
      <c r="C110">
        <v>8988</v>
      </c>
      <c r="D110">
        <v>2433</v>
      </c>
      <c r="E110">
        <v>270.69844999999998</v>
      </c>
      <c r="F110">
        <v>7771</v>
      </c>
      <c r="G110">
        <v>0.71783969999999997</v>
      </c>
      <c r="H110">
        <v>2.6179999999999999</v>
      </c>
    </row>
    <row r="111" spans="2:8" ht="15.75" x14ac:dyDescent="0.25">
      <c r="B111">
        <v>96</v>
      </c>
      <c r="C111">
        <v>6555</v>
      </c>
      <c r="D111">
        <v>1953</v>
      </c>
      <c r="E111">
        <v>297.87650000000002</v>
      </c>
      <c r="F111">
        <v>5579</v>
      </c>
      <c r="G111">
        <v>0.69093000000000004</v>
      </c>
      <c r="H111">
        <v>2.4039999999999999</v>
      </c>
    </row>
    <row r="112" spans="2:8" ht="15.75" x14ac:dyDescent="0.25">
      <c r="B112">
        <v>97</v>
      </c>
      <c r="C112">
        <v>4602</v>
      </c>
      <c r="D112">
        <v>1496</v>
      </c>
      <c r="E112">
        <v>325.01247000000001</v>
      </c>
      <c r="F112">
        <v>3854</v>
      </c>
      <c r="G112">
        <v>0.66338609999999998</v>
      </c>
      <c r="H112">
        <v>2.2120000000000002</v>
      </c>
    </row>
    <row r="113" spans="2:8" ht="15.75" x14ac:dyDescent="0.25">
      <c r="B113">
        <v>98</v>
      </c>
      <c r="C113">
        <v>3106</v>
      </c>
      <c r="D113">
        <v>1099</v>
      </c>
      <c r="E113">
        <v>353.80162000000001</v>
      </c>
      <c r="F113">
        <v>2557</v>
      </c>
      <c r="G113">
        <v>0.63425279999999995</v>
      </c>
      <c r="H113">
        <v>2.036</v>
      </c>
    </row>
    <row r="114" spans="2:8" ht="15.75" x14ac:dyDescent="0.25">
      <c r="B114">
        <v>99</v>
      </c>
      <c r="C114">
        <v>2007</v>
      </c>
      <c r="D114">
        <v>771</v>
      </c>
      <c r="E114">
        <v>384.23304000000002</v>
      </c>
      <c r="F114">
        <v>1622</v>
      </c>
      <c r="G114">
        <v>0.60478920000000003</v>
      </c>
      <c r="H114">
        <v>1.8779999999999999</v>
      </c>
    </row>
    <row r="115" spans="2:8" ht="15.75" x14ac:dyDescent="0.25">
      <c r="B115">
        <v>100</v>
      </c>
      <c r="C115">
        <v>1236</v>
      </c>
      <c r="D115">
        <v>511</v>
      </c>
      <c r="E115">
        <v>413.03870999999998</v>
      </c>
      <c r="F115">
        <v>981</v>
      </c>
      <c r="G115">
        <v>0.57577599999999995</v>
      </c>
      <c r="H115">
        <v>1.7370000000000001</v>
      </c>
    </row>
    <row r="116" spans="2:8" ht="15.75" x14ac:dyDescent="0.25">
      <c r="B116">
        <v>101</v>
      </c>
      <c r="C116">
        <v>726</v>
      </c>
      <c r="D116">
        <v>322</v>
      </c>
      <c r="E116">
        <v>443.28039000000001</v>
      </c>
      <c r="F116">
        <v>565</v>
      </c>
      <c r="G116">
        <v>0.54592510000000005</v>
      </c>
      <c r="H116">
        <v>1.6080000000000001</v>
      </c>
    </row>
    <row r="117" spans="2:8" ht="15.75" x14ac:dyDescent="0.25">
      <c r="B117">
        <v>102</v>
      </c>
      <c r="C117">
        <v>404</v>
      </c>
      <c r="D117">
        <v>191</v>
      </c>
      <c r="E117">
        <v>473.46424999999999</v>
      </c>
      <c r="F117">
        <v>308</v>
      </c>
      <c r="G117">
        <v>0.51569310000000002</v>
      </c>
      <c r="H117">
        <v>1.49</v>
      </c>
    </row>
    <row r="118" spans="2:8" ht="15.75" x14ac:dyDescent="0.25">
      <c r="B118">
        <v>103</v>
      </c>
      <c r="C118">
        <v>213</v>
      </c>
      <c r="D118">
        <v>107</v>
      </c>
      <c r="E118">
        <v>504.89947000000001</v>
      </c>
      <c r="F118">
        <v>159</v>
      </c>
      <c r="G118">
        <v>0.48428060000000001</v>
      </c>
      <c r="H118">
        <v>1.381</v>
      </c>
    </row>
    <row r="119" spans="2:8" ht="15.75" x14ac:dyDescent="0.25">
      <c r="B119">
        <v>104</v>
      </c>
      <c r="C119">
        <v>105</v>
      </c>
      <c r="D119">
        <v>57</v>
      </c>
      <c r="E119">
        <v>537.57354999999995</v>
      </c>
      <c r="F119">
        <v>77</v>
      </c>
      <c r="G119">
        <v>0.45130629999999999</v>
      </c>
      <c r="H119">
        <v>1.28</v>
      </c>
    </row>
    <row r="120" spans="2:8" ht="15.75" x14ac:dyDescent="0.25">
      <c r="B120">
        <v>105</v>
      </c>
      <c r="C120">
        <v>49</v>
      </c>
      <c r="D120">
        <v>28</v>
      </c>
      <c r="E120">
        <v>572.74111000000005</v>
      </c>
      <c r="F120">
        <v>35</v>
      </c>
      <c r="G120">
        <v>0.41752020000000001</v>
      </c>
      <c r="H120">
        <v>1.1859999999999999</v>
      </c>
    </row>
    <row r="121" spans="2:8" ht="15.75" x14ac:dyDescent="0.25">
      <c r="B121">
        <v>106</v>
      </c>
      <c r="C121">
        <v>21</v>
      </c>
      <c r="D121">
        <v>13</v>
      </c>
      <c r="E121">
        <v>605.27319</v>
      </c>
      <c r="F121">
        <v>15</v>
      </c>
      <c r="G121">
        <v>0.38555159999999999</v>
      </c>
      <c r="H121">
        <v>1.105</v>
      </c>
    </row>
    <row r="122" spans="2:8" ht="15.75" x14ac:dyDescent="0.25">
      <c r="B122">
        <v>107</v>
      </c>
      <c r="C122">
        <v>8</v>
      </c>
      <c r="D122">
        <v>5</v>
      </c>
      <c r="E122">
        <v>637.69275000000005</v>
      </c>
      <c r="F122">
        <v>6</v>
      </c>
      <c r="G122">
        <v>0.3544099</v>
      </c>
      <c r="H122">
        <v>1.0329999999999999</v>
      </c>
    </row>
    <row r="123" spans="2:8" ht="15.75" x14ac:dyDescent="0.25">
      <c r="B123">
        <v>108</v>
      </c>
      <c r="C123">
        <v>3</v>
      </c>
      <c r="D123">
        <v>2</v>
      </c>
      <c r="E123">
        <v>667.38760000000002</v>
      </c>
      <c r="F123">
        <v>2</v>
      </c>
      <c r="G123">
        <v>0.3258759</v>
      </c>
      <c r="H123">
        <v>0.97199999999999998</v>
      </c>
    </row>
    <row r="124" spans="2:8" ht="15.75" x14ac:dyDescent="0.25">
      <c r="B124">
        <v>109</v>
      </c>
      <c r="C124">
        <v>1</v>
      </c>
      <c r="D124">
        <v>1</v>
      </c>
      <c r="E124">
        <v>694.37751000000003</v>
      </c>
      <c r="F124">
        <v>1</v>
      </c>
      <c r="G124">
        <v>0.29937649999999999</v>
      </c>
      <c r="H124">
        <v>0.91800000000000004</v>
      </c>
    </row>
    <row r="125" spans="2:8" ht="15.75" x14ac:dyDescent="0.25">
      <c r="B125">
        <v>110</v>
      </c>
      <c r="C125">
        <v>0</v>
      </c>
      <c r="D125">
        <v>0</v>
      </c>
      <c r="E125">
        <v>721.06061999999997</v>
      </c>
      <c r="F125">
        <v>0</v>
      </c>
      <c r="G125">
        <v>0.27309729999999999</v>
      </c>
      <c r="H125">
        <v>0.86899999999999999</v>
      </c>
    </row>
    <row r="126" spans="2:8" ht="15.75" x14ac:dyDescent="0.25">
      <c r="B126">
        <v>111</v>
      </c>
      <c r="C126">
        <v>0</v>
      </c>
      <c r="D126">
        <v>0</v>
      </c>
      <c r="E126">
        <v>747.84673999999995</v>
      </c>
      <c r="F126">
        <v>0</v>
      </c>
      <c r="G126">
        <v>0.2467829</v>
      </c>
      <c r="H126">
        <v>0.82299999999999995</v>
      </c>
    </row>
    <row r="127" spans="2:8" ht="15.75" x14ac:dyDescent="0.25">
      <c r="B127">
        <v>112</v>
      </c>
      <c r="C127">
        <v>0</v>
      </c>
      <c r="D127">
        <v>0</v>
      </c>
      <c r="E127">
        <v>774.51504999999997</v>
      </c>
      <c r="F127">
        <v>0</v>
      </c>
      <c r="G127">
        <v>0.2213339</v>
      </c>
      <c r="H127">
        <v>0.78100000000000003</v>
      </c>
    </row>
    <row r="128" spans="2:8" ht="15.75" x14ac:dyDescent="0.25">
      <c r="B128">
        <v>113</v>
      </c>
      <c r="C128">
        <v>0</v>
      </c>
      <c r="D128">
        <v>0</v>
      </c>
      <c r="E128">
        <v>797.07548999999995</v>
      </c>
      <c r="F128">
        <v>0</v>
      </c>
      <c r="G128">
        <v>0.1998045</v>
      </c>
      <c r="H128">
        <v>0.748</v>
      </c>
    </row>
    <row r="129" spans="2:8" ht="15.75" x14ac:dyDescent="0.25">
      <c r="B129">
        <v>114</v>
      </c>
      <c r="C129">
        <v>0</v>
      </c>
      <c r="D129">
        <v>0</v>
      </c>
      <c r="E129">
        <v>815.57070999999996</v>
      </c>
      <c r="F129">
        <v>0</v>
      </c>
      <c r="G129">
        <v>0.1817406</v>
      </c>
      <c r="H129">
        <v>0.72099999999999997</v>
      </c>
    </row>
    <row r="130" spans="2:8" ht="15.75" x14ac:dyDescent="0.25">
      <c r="B130">
        <v>115</v>
      </c>
      <c r="C130">
        <v>0</v>
      </c>
      <c r="D130">
        <v>0</v>
      </c>
      <c r="E130">
        <v>832.83812999999998</v>
      </c>
      <c r="F130">
        <v>0</v>
      </c>
      <c r="G130">
        <v>0.16452749999999999</v>
      </c>
      <c r="H130">
        <v>0.69599999999999995</v>
      </c>
    </row>
    <row r="131" spans="2:8" ht="15.75" x14ac:dyDescent="0.25">
      <c r="B131">
        <v>116</v>
      </c>
      <c r="C131">
        <v>0</v>
      </c>
      <c r="D131">
        <v>0</v>
      </c>
      <c r="E131">
        <v>851.23208999999997</v>
      </c>
      <c r="F131">
        <v>0</v>
      </c>
      <c r="G131">
        <v>0.146397</v>
      </c>
      <c r="H131">
        <v>0.67100000000000004</v>
      </c>
    </row>
    <row r="132" spans="2:8" ht="15.75" x14ac:dyDescent="0.25">
      <c r="B132">
        <v>117</v>
      </c>
      <c r="C132">
        <v>0</v>
      </c>
      <c r="D132">
        <v>0</v>
      </c>
      <c r="E132">
        <v>869.54025000000001</v>
      </c>
      <c r="F132">
        <v>0</v>
      </c>
      <c r="G132">
        <v>0.12875529999999999</v>
      </c>
      <c r="H132">
        <v>0.64700000000000002</v>
      </c>
    </row>
    <row r="133" spans="2:8" ht="15.75" x14ac:dyDescent="0.25">
      <c r="B133">
        <v>118</v>
      </c>
      <c r="C133">
        <v>0</v>
      </c>
      <c r="D133">
        <v>0</v>
      </c>
      <c r="E133">
        <v>884.30944</v>
      </c>
      <c r="F133">
        <v>0</v>
      </c>
      <c r="G133">
        <v>0.114522</v>
      </c>
      <c r="H133">
        <v>0.629</v>
      </c>
    </row>
    <row r="134" spans="2:8" ht="15.75" x14ac:dyDescent="0.25">
      <c r="B134">
        <v>119</v>
      </c>
      <c r="C134">
        <v>0</v>
      </c>
      <c r="D134">
        <v>0</v>
      </c>
      <c r="E134">
        <v>895.57898999999998</v>
      </c>
      <c r="F134">
        <v>0</v>
      </c>
      <c r="G134">
        <v>0.1037303</v>
      </c>
      <c r="H134">
        <v>0.61499999999999999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L126"/>
  <sheetViews>
    <sheetView topLeftCell="A18" workbookViewId="0">
      <selection activeCell="L71" sqref="L71"/>
    </sheetView>
  </sheetViews>
  <sheetFormatPr defaultRowHeight="15" x14ac:dyDescent="0.25"/>
  <sheetData>
    <row r="3" spans="1:7" x14ac:dyDescent="0.25">
      <c r="A3" t="s">
        <v>41</v>
      </c>
    </row>
    <row r="4" spans="1:7" x14ac:dyDescent="0.25">
      <c r="A4" t="s">
        <v>55</v>
      </c>
    </row>
    <row r="5" spans="1:7" x14ac:dyDescent="0.25">
      <c r="A5" t="s">
        <v>42</v>
      </c>
      <c r="B5" t="s">
        <v>43</v>
      </c>
      <c r="C5" t="s">
        <v>44</v>
      </c>
      <c r="D5" t="s">
        <v>45</v>
      </c>
      <c r="E5" t="s">
        <v>47</v>
      </c>
      <c r="F5" t="s">
        <v>48</v>
      </c>
      <c r="G5" t="s">
        <v>50</v>
      </c>
    </row>
    <row r="6" spans="1:7" x14ac:dyDescent="0.25">
      <c r="D6" t="s">
        <v>46</v>
      </c>
      <c r="F6" t="s">
        <v>49</v>
      </c>
    </row>
    <row r="7" spans="1:7" x14ac:dyDescent="0.25">
      <c r="A7">
        <v>0</v>
      </c>
      <c r="B7">
        <v>100000</v>
      </c>
      <c r="C7">
        <v>249</v>
      </c>
      <c r="D7">
        <v>2.4888400000000002</v>
      </c>
      <c r="E7">
        <v>99766</v>
      </c>
      <c r="F7">
        <v>0.99979439999999997</v>
      </c>
      <c r="G7">
        <v>81.808000000000007</v>
      </c>
    </row>
    <row r="8" spans="1:7" x14ac:dyDescent="0.25">
      <c r="A8">
        <v>1</v>
      </c>
      <c r="B8">
        <v>99751</v>
      </c>
      <c r="C8">
        <v>12</v>
      </c>
      <c r="D8">
        <v>0.11681999999999999</v>
      </c>
      <c r="E8">
        <v>99745</v>
      </c>
      <c r="F8">
        <v>0.99988650000000001</v>
      </c>
      <c r="G8">
        <v>81.010999999999996</v>
      </c>
    </row>
    <row r="9" spans="1:7" x14ac:dyDescent="0.25">
      <c r="A9">
        <v>2</v>
      </c>
      <c r="B9">
        <v>99739</v>
      </c>
      <c r="C9">
        <v>11</v>
      </c>
      <c r="D9">
        <v>0.11012</v>
      </c>
      <c r="E9">
        <v>99734</v>
      </c>
      <c r="F9">
        <v>0.99989320000000004</v>
      </c>
      <c r="G9">
        <v>80.021000000000001</v>
      </c>
    </row>
    <row r="10" spans="1:7" x14ac:dyDescent="0.25">
      <c r="A10">
        <v>3</v>
      </c>
      <c r="B10">
        <v>99728</v>
      </c>
      <c r="C10">
        <v>10</v>
      </c>
      <c r="D10">
        <v>0.10342</v>
      </c>
      <c r="E10">
        <v>99723</v>
      </c>
      <c r="F10">
        <v>0.99989989999999995</v>
      </c>
      <c r="G10">
        <v>79.028999999999996</v>
      </c>
    </row>
    <row r="11" spans="1:7" x14ac:dyDescent="0.25">
      <c r="A11">
        <v>4</v>
      </c>
      <c r="B11">
        <v>99718</v>
      </c>
      <c r="C11">
        <v>10</v>
      </c>
      <c r="D11">
        <v>9.6710000000000004E-2</v>
      </c>
      <c r="E11">
        <v>99713</v>
      </c>
      <c r="F11">
        <v>0.99991730000000001</v>
      </c>
      <c r="G11">
        <v>78.037999999999997</v>
      </c>
    </row>
    <row r="12" spans="1:7" x14ac:dyDescent="0.25">
      <c r="A12">
        <v>5</v>
      </c>
      <c r="B12">
        <v>99709</v>
      </c>
      <c r="C12">
        <v>7</v>
      </c>
      <c r="D12">
        <v>6.8610000000000004E-2</v>
      </c>
      <c r="E12">
        <v>99705</v>
      </c>
      <c r="F12">
        <v>0.99993019999999999</v>
      </c>
      <c r="G12">
        <v>77.045000000000002</v>
      </c>
    </row>
    <row r="13" spans="1:7" x14ac:dyDescent="0.25">
      <c r="A13">
        <v>6</v>
      </c>
      <c r="B13">
        <v>99702</v>
      </c>
      <c r="C13">
        <v>7</v>
      </c>
      <c r="D13">
        <v>7.0980000000000001E-2</v>
      </c>
      <c r="E13">
        <v>99698</v>
      </c>
      <c r="F13">
        <v>0.99992780000000003</v>
      </c>
      <c r="G13">
        <v>76.05</v>
      </c>
    </row>
    <row r="14" spans="1:7" x14ac:dyDescent="0.25">
      <c r="A14">
        <v>7</v>
      </c>
      <c r="B14">
        <v>99695</v>
      </c>
      <c r="C14">
        <v>7</v>
      </c>
      <c r="D14">
        <v>7.3349999999999999E-2</v>
      </c>
      <c r="E14">
        <v>99691</v>
      </c>
      <c r="F14">
        <v>0.99992550000000002</v>
      </c>
      <c r="G14">
        <v>75.055999999999997</v>
      </c>
    </row>
    <row r="15" spans="1:7" x14ac:dyDescent="0.25">
      <c r="A15">
        <v>8</v>
      </c>
      <c r="B15">
        <v>99687</v>
      </c>
      <c r="C15">
        <v>8</v>
      </c>
      <c r="D15">
        <v>7.5730000000000006E-2</v>
      </c>
      <c r="E15">
        <v>99684</v>
      </c>
      <c r="F15">
        <v>0.99992309999999995</v>
      </c>
      <c r="G15">
        <v>74.061000000000007</v>
      </c>
    </row>
    <row r="16" spans="1:7" x14ac:dyDescent="0.25">
      <c r="A16">
        <v>9</v>
      </c>
      <c r="B16">
        <v>99680</v>
      </c>
      <c r="C16">
        <v>8</v>
      </c>
      <c r="D16">
        <v>7.8100000000000003E-2</v>
      </c>
      <c r="E16">
        <v>99676</v>
      </c>
      <c r="F16">
        <v>0.99992479999999995</v>
      </c>
      <c r="G16">
        <v>73.066999999999993</v>
      </c>
    </row>
    <row r="17" spans="1:10" x14ac:dyDescent="0.25">
      <c r="A17">
        <v>10</v>
      </c>
      <c r="B17">
        <v>99672</v>
      </c>
      <c r="C17">
        <v>7</v>
      </c>
      <c r="D17">
        <v>7.2359999999999994E-2</v>
      </c>
      <c r="E17">
        <v>99668</v>
      </c>
      <c r="F17">
        <v>0.9999266</v>
      </c>
      <c r="G17">
        <v>72.072000000000003</v>
      </c>
      <c r="I17">
        <f>B17+B18+B19+B20+B21+B22+B24+B23+B25+B26</f>
        <v>996243</v>
      </c>
      <c r="J17">
        <f>C17+C18+C19+C20+C21+C22+C24+C23+C25+C26</f>
        <v>147</v>
      </c>
    </row>
    <row r="18" spans="1:10" x14ac:dyDescent="0.25">
      <c r="A18">
        <v>11</v>
      </c>
      <c r="B18">
        <v>99665</v>
      </c>
      <c r="C18">
        <v>7</v>
      </c>
      <c r="D18">
        <v>7.4499999999999997E-2</v>
      </c>
      <c r="E18">
        <v>99661</v>
      </c>
      <c r="F18">
        <v>0.99992440000000005</v>
      </c>
      <c r="G18">
        <v>71.078000000000003</v>
      </c>
    </row>
    <row r="19" spans="1:10" x14ac:dyDescent="0.25">
      <c r="A19">
        <v>12</v>
      </c>
      <c r="B19">
        <v>99657</v>
      </c>
      <c r="C19">
        <v>8</v>
      </c>
      <c r="D19">
        <v>7.6630000000000004E-2</v>
      </c>
      <c r="E19">
        <v>99654</v>
      </c>
      <c r="F19">
        <v>0.9999171</v>
      </c>
      <c r="G19">
        <v>70.082999999999998</v>
      </c>
    </row>
    <row r="20" spans="1:10" x14ac:dyDescent="0.25">
      <c r="A20">
        <v>13</v>
      </c>
      <c r="B20">
        <v>99650</v>
      </c>
      <c r="C20">
        <v>9</v>
      </c>
      <c r="D20">
        <v>8.9260000000000006E-2</v>
      </c>
      <c r="E20">
        <v>99645</v>
      </c>
      <c r="F20">
        <v>0.99989919999999999</v>
      </c>
      <c r="G20">
        <v>69.087999999999994</v>
      </c>
    </row>
    <row r="21" spans="1:10" x14ac:dyDescent="0.25">
      <c r="A21">
        <v>14</v>
      </c>
      <c r="B21">
        <v>99641</v>
      </c>
      <c r="C21">
        <v>11</v>
      </c>
      <c r="D21">
        <v>0.11237999999999999</v>
      </c>
      <c r="E21">
        <v>99635</v>
      </c>
      <c r="F21">
        <v>0.99986180000000002</v>
      </c>
      <c r="G21">
        <v>68.093999999999994</v>
      </c>
    </row>
    <row r="22" spans="1:10" x14ac:dyDescent="0.25">
      <c r="A22">
        <v>15</v>
      </c>
      <c r="B22">
        <v>99630</v>
      </c>
      <c r="C22">
        <v>16</v>
      </c>
      <c r="D22">
        <v>0.16397</v>
      </c>
      <c r="E22">
        <v>99621</v>
      </c>
      <c r="F22">
        <v>0.99982199999999999</v>
      </c>
      <c r="G22">
        <v>67.102000000000004</v>
      </c>
    </row>
    <row r="23" spans="1:10" x14ac:dyDescent="0.25">
      <c r="A23">
        <v>16</v>
      </c>
      <c r="B23">
        <v>99613</v>
      </c>
      <c r="C23">
        <v>19</v>
      </c>
      <c r="D23">
        <v>0.19195000000000001</v>
      </c>
      <c r="E23">
        <v>99604</v>
      </c>
      <c r="F23">
        <v>0.99979410000000002</v>
      </c>
      <c r="G23">
        <v>66.113</v>
      </c>
    </row>
    <row r="24" spans="1:10" x14ac:dyDescent="0.25">
      <c r="A24">
        <v>17</v>
      </c>
      <c r="B24">
        <v>99594</v>
      </c>
      <c r="C24">
        <v>22</v>
      </c>
      <c r="D24">
        <v>0.21992999999999999</v>
      </c>
      <c r="E24">
        <v>99583</v>
      </c>
      <c r="F24">
        <v>0.99977130000000003</v>
      </c>
      <c r="G24">
        <v>65.125</v>
      </c>
    </row>
    <row r="25" spans="1:10" x14ac:dyDescent="0.25">
      <c r="A25">
        <v>18</v>
      </c>
      <c r="B25">
        <v>99572</v>
      </c>
      <c r="C25">
        <v>24</v>
      </c>
      <c r="D25">
        <v>0.23741000000000001</v>
      </c>
      <c r="E25">
        <v>99560</v>
      </c>
      <c r="F25">
        <v>0.99975910000000001</v>
      </c>
      <c r="G25">
        <v>64.14</v>
      </c>
    </row>
    <row r="26" spans="1:10" x14ac:dyDescent="0.25">
      <c r="A26">
        <v>19</v>
      </c>
      <c r="B26">
        <v>99549</v>
      </c>
      <c r="C26">
        <v>24</v>
      </c>
      <c r="D26">
        <v>0.24440000000000001</v>
      </c>
      <c r="E26">
        <v>99536</v>
      </c>
      <c r="F26">
        <v>0.99976560000000003</v>
      </c>
      <c r="G26">
        <v>63.155000000000001</v>
      </c>
    </row>
    <row r="27" spans="1:10" x14ac:dyDescent="0.25">
      <c r="A27">
        <v>20</v>
      </c>
      <c r="B27">
        <v>99524</v>
      </c>
      <c r="C27">
        <v>22</v>
      </c>
      <c r="D27">
        <v>0.22431000000000001</v>
      </c>
      <c r="E27">
        <v>99513</v>
      </c>
      <c r="F27">
        <v>0.99977260000000001</v>
      </c>
      <c r="G27">
        <v>62.17</v>
      </c>
    </row>
    <row r="28" spans="1:10" x14ac:dyDescent="0.25">
      <c r="A28">
        <v>21</v>
      </c>
      <c r="B28">
        <v>99502</v>
      </c>
      <c r="C28">
        <v>23</v>
      </c>
      <c r="D28">
        <v>0.23055</v>
      </c>
      <c r="E28">
        <v>99490</v>
      </c>
      <c r="F28">
        <v>0.9997663</v>
      </c>
      <c r="G28">
        <v>61.183999999999997</v>
      </c>
    </row>
    <row r="29" spans="1:10" x14ac:dyDescent="0.25">
      <c r="A29">
        <v>22</v>
      </c>
      <c r="B29">
        <v>99479</v>
      </c>
      <c r="C29">
        <v>24</v>
      </c>
      <c r="D29">
        <v>0.23677999999999999</v>
      </c>
      <c r="E29">
        <v>99467</v>
      </c>
      <c r="F29">
        <v>0.99975610000000004</v>
      </c>
      <c r="G29">
        <v>60.198</v>
      </c>
    </row>
    <row r="30" spans="1:10" x14ac:dyDescent="0.25">
      <c r="A30">
        <v>23</v>
      </c>
      <c r="B30">
        <v>99455</v>
      </c>
      <c r="C30">
        <v>25</v>
      </c>
      <c r="D30">
        <v>0.25094</v>
      </c>
      <c r="E30">
        <v>99443</v>
      </c>
      <c r="F30">
        <v>0.99973800000000002</v>
      </c>
      <c r="G30">
        <v>59.212000000000003</v>
      </c>
    </row>
    <row r="31" spans="1:10" x14ac:dyDescent="0.25">
      <c r="A31">
        <v>24</v>
      </c>
      <c r="B31">
        <v>99430</v>
      </c>
      <c r="C31">
        <v>27</v>
      </c>
      <c r="D31">
        <v>0.27302999999999999</v>
      </c>
      <c r="E31">
        <v>99417</v>
      </c>
      <c r="F31">
        <v>0.99970789999999998</v>
      </c>
      <c r="G31">
        <v>58.226999999999997</v>
      </c>
    </row>
    <row r="32" spans="1:10" x14ac:dyDescent="0.25">
      <c r="A32">
        <v>25</v>
      </c>
      <c r="B32">
        <v>99403</v>
      </c>
      <c r="C32">
        <v>31</v>
      </c>
      <c r="D32">
        <v>0.31122</v>
      </c>
      <c r="E32">
        <v>99388</v>
      </c>
      <c r="F32">
        <v>0.99967709999999999</v>
      </c>
      <c r="G32">
        <v>57.243000000000002</v>
      </c>
    </row>
    <row r="33" spans="1:7" x14ac:dyDescent="0.25">
      <c r="A33">
        <v>26</v>
      </c>
      <c r="B33">
        <v>99372</v>
      </c>
      <c r="C33">
        <v>33</v>
      </c>
      <c r="D33">
        <v>0.33450999999999997</v>
      </c>
      <c r="E33">
        <v>99356</v>
      </c>
      <c r="F33">
        <v>0.99965380000000004</v>
      </c>
      <c r="G33">
        <v>56.26</v>
      </c>
    </row>
    <row r="34" spans="1:7" x14ac:dyDescent="0.25">
      <c r="A34">
        <v>27</v>
      </c>
      <c r="B34">
        <v>99339</v>
      </c>
      <c r="C34">
        <v>36</v>
      </c>
      <c r="D34">
        <v>0.35781000000000002</v>
      </c>
      <c r="E34">
        <v>99321</v>
      </c>
      <c r="F34">
        <v>0.99963230000000003</v>
      </c>
      <c r="G34">
        <v>55.279000000000003</v>
      </c>
    </row>
    <row r="35" spans="1:7" x14ac:dyDescent="0.25">
      <c r="A35">
        <v>28</v>
      </c>
      <c r="B35">
        <v>99304</v>
      </c>
      <c r="C35">
        <v>38</v>
      </c>
      <c r="D35">
        <v>0.37766</v>
      </c>
      <c r="E35">
        <v>99285</v>
      </c>
      <c r="F35">
        <v>0.99961409999999995</v>
      </c>
      <c r="G35">
        <v>54.298000000000002</v>
      </c>
    </row>
    <row r="36" spans="1:7" x14ac:dyDescent="0.25">
      <c r="A36">
        <v>29</v>
      </c>
      <c r="B36">
        <v>99266</v>
      </c>
      <c r="C36">
        <v>39</v>
      </c>
      <c r="D36">
        <v>0.39407999999999999</v>
      </c>
      <c r="E36">
        <v>99247</v>
      </c>
      <c r="F36">
        <v>0.99960309999999997</v>
      </c>
      <c r="G36">
        <v>53.319000000000003</v>
      </c>
    </row>
    <row r="37" spans="1:7" x14ac:dyDescent="0.25">
      <c r="A37">
        <v>30</v>
      </c>
      <c r="B37">
        <v>99227</v>
      </c>
      <c r="C37">
        <v>40</v>
      </c>
      <c r="D37">
        <v>0.39973999999999998</v>
      </c>
      <c r="E37">
        <v>99207</v>
      </c>
      <c r="F37">
        <v>0.99959229999999999</v>
      </c>
      <c r="G37">
        <v>52.34</v>
      </c>
    </row>
    <row r="38" spans="1:7" x14ac:dyDescent="0.25">
      <c r="A38">
        <v>31</v>
      </c>
      <c r="B38">
        <v>99187</v>
      </c>
      <c r="C38">
        <v>41</v>
      </c>
      <c r="D38">
        <v>0.41572999999999999</v>
      </c>
      <c r="E38">
        <v>99167</v>
      </c>
      <c r="F38">
        <v>0.99957629999999997</v>
      </c>
      <c r="G38">
        <v>51.36</v>
      </c>
    </row>
    <row r="39" spans="1:7" x14ac:dyDescent="0.25">
      <c r="A39">
        <v>32</v>
      </c>
      <c r="B39">
        <v>99146</v>
      </c>
      <c r="C39">
        <v>43</v>
      </c>
      <c r="D39">
        <v>0.43171999999999999</v>
      </c>
      <c r="E39">
        <v>99125</v>
      </c>
      <c r="F39">
        <v>0.99955890000000003</v>
      </c>
      <c r="G39">
        <v>50.381</v>
      </c>
    </row>
    <row r="40" spans="1:7" x14ac:dyDescent="0.25">
      <c r="A40">
        <v>33</v>
      </c>
      <c r="B40">
        <v>99103</v>
      </c>
      <c r="C40">
        <v>45</v>
      </c>
      <c r="D40">
        <v>0.45050000000000001</v>
      </c>
      <c r="E40">
        <v>99081</v>
      </c>
      <c r="F40">
        <v>0.9995387</v>
      </c>
      <c r="G40">
        <v>49.402999999999999</v>
      </c>
    </row>
    <row r="41" spans="1:7" x14ac:dyDescent="0.25">
      <c r="A41">
        <v>34</v>
      </c>
      <c r="B41">
        <v>99059</v>
      </c>
      <c r="C41">
        <v>47</v>
      </c>
      <c r="D41">
        <v>0.47205999999999998</v>
      </c>
      <c r="E41">
        <v>99035</v>
      </c>
      <c r="F41">
        <v>0.99952269999999999</v>
      </c>
      <c r="G41">
        <v>48.424999999999997</v>
      </c>
    </row>
    <row r="42" spans="1:7" x14ac:dyDescent="0.25">
      <c r="A42">
        <v>35</v>
      </c>
      <c r="B42">
        <v>99012</v>
      </c>
      <c r="C42">
        <v>48</v>
      </c>
      <c r="D42">
        <v>0.48250999999999999</v>
      </c>
      <c r="E42">
        <v>98988</v>
      </c>
      <c r="F42">
        <v>0.99950700000000003</v>
      </c>
      <c r="G42">
        <v>47.448</v>
      </c>
    </row>
    <row r="43" spans="1:7" x14ac:dyDescent="0.25">
      <c r="A43">
        <v>36</v>
      </c>
      <c r="B43">
        <v>98964</v>
      </c>
      <c r="C43">
        <v>50</v>
      </c>
      <c r="D43">
        <v>0.50358000000000003</v>
      </c>
      <c r="E43">
        <v>98939</v>
      </c>
      <c r="F43">
        <v>0.99948590000000004</v>
      </c>
      <c r="G43">
        <v>46.47</v>
      </c>
    </row>
    <row r="44" spans="1:7" x14ac:dyDescent="0.25">
      <c r="A44">
        <v>37</v>
      </c>
      <c r="B44">
        <v>98914</v>
      </c>
      <c r="C44">
        <v>52</v>
      </c>
      <c r="D44">
        <v>0.52466000000000002</v>
      </c>
      <c r="E44">
        <v>98888</v>
      </c>
      <c r="F44">
        <v>0.99945499999999998</v>
      </c>
      <c r="G44">
        <v>45.494</v>
      </c>
    </row>
    <row r="45" spans="1:7" x14ac:dyDescent="0.25">
      <c r="A45">
        <v>38</v>
      </c>
      <c r="B45">
        <v>98862</v>
      </c>
      <c r="C45">
        <v>56</v>
      </c>
      <c r="D45">
        <v>0.56537000000000004</v>
      </c>
      <c r="E45">
        <v>98834</v>
      </c>
      <c r="F45">
        <v>0.99940450000000003</v>
      </c>
      <c r="G45">
        <v>44.517000000000003</v>
      </c>
    </row>
    <row r="46" spans="1:7" x14ac:dyDescent="0.25">
      <c r="A46">
        <v>39</v>
      </c>
      <c r="B46">
        <v>98806</v>
      </c>
      <c r="C46">
        <v>62</v>
      </c>
      <c r="D46">
        <v>0.62568999999999997</v>
      </c>
      <c r="E46">
        <v>98776</v>
      </c>
      <c r="F46">
        <v>0.99934029999999996</v>
      </c>
      <c r="G46">
        <v>43.542000000000002</v>
      </c>
    </row>
    <row r="47" spans="1:7" x14ac:dyDescent="0.25">
      <c r="A47">
        <v>40</v>
      </c>
      <c r="B47">
        <v>98745</v>
      </c>
      <c r="C47">
        <v>69</v>
      </c>
      <c r="D47">
        <v>0.69377</v>
      </c>
      <c r="E47">
        <v>98710</v>
      </c>
      <c r="F47">
        <v>0.99927569999999999</v>
      </c>
      <c r="G47">
        <v>42.569000000000003</v>
      </c>
    </row>
    <row r="48" spans="1:7" x14ac:dyDescent="0.25">
      <c r="A48">
        <v>41</v>
      </c>
      <c r="B48">
        <v>98676</v>
      </c>
      <c r="C48">
        <v>74</v>
      </c>
      <c r="D48">
        <v>0.75477000000000005</v>
      </c>
      <c r="E48">
        <v>98639</v>
      </c>
      <c r="F48">
        <v>0.99921470000000001</v>
      </c>
      <c r="G48">
        <v>41.597999999999999</v>
      </c>
    </row>
    <row r="49" spans="1:7" x14ac:dyDescent="0.25">
      <c r="A49">
        <v>42</v>
      </c>
      <c r="B49">
        <v>98602</v>
      </c>
      <c r="C49">
        <v>80</v>
      </c>
      <c r="D49">
        <v>0.81577999999999995</v>
      </c>
      <c r="E49">
        <v>98561</v>
      </c>
      <c r="F49">
        <v>0.99913560000000001</v>
      </c>
      <c r="G49">
        <v>40.628999999999998</v>
      </c>
    </row>
    <row r="50" spans="1:7" x14ac:dyDescent="0.25">
      <c r="A50">
        <v>43</v>
      </c>
      <c r="B50">
        <v>98521</v>
      </c>
      <c r="C50">
        <v>90</v>
      </c>
      <c r="D50">
        <v>0.91315999999999997</v>
      </c>
      <c r="E50">
        <v>98476</v>
      </c>
      <c r="F50">
        <v>0.99902000000000002</v>
      </c>
      <c r="G50">
        <v>39.661999999999999</v>
      </c>
    </row>
    <row r="51" spans="1:7" x14ac:dyDescent="0.25">
      <c r="A51">
        <v>44</v>
      </c>
      <c r="B51">
        <v>98431</v>
      </c>
      <c r="C51">
        <v>103</v>
      </c>
      <c r="D51">
        <v>1.0469200000000001</v>
      </c>
      <c r="E51">
        <v>98380</v>
      </c>
      <c r="F51">
        <v>0.99887060000000005</v>
      </c>
      <c r="G51">
        <v>38.698</v>
      </c>
    </row>
    <row r="52" spans="1:7" x14ac:dyDescent="0.25">
      <c r="A52">
        <v>45</v>
      </c>
      <c r="B52">
        <v>98328</v>
      </c>
      <c r="C52">
        <v>119</v>
      </c>
      <c r="D52">
        <v>1.2120299999999999</v>
      </c>
      <c r="E52">
        <v>98269</v>
      </c>
      <c r="F52">
        <v>0.99871940000000003</v>
      </c>
      <c r="G52">
        <v>37.738</v>
      </c>
    </row>
    <row r="53" spans="1:7" x14ac:dyDescent="0.25">
      <c r="A53">
        <v>46</v>
      </c>
      <c r="B53">
        <v>98209</v>
      </c>
      <c r="C53">
        <v>133</v>
      </c>
      <c r="D53">
        <v>1.34934</v>
      </c>
      <c r="E53">
        <v>98143</v>
      </c>
      <c r="F53">
        <v>0.99858199999999997</v>
      </c>
      <c r="G53">
        <v>36.783000000000001</v>
      </c>
    </row>
    <row r="54" spans="1:7" x14ac:dyDescent="0.25">
      <c r="A54">
        <v>47</v>
      </c>
      <c r="B54">
        <v>98077</v>
      </c>
      <c r="C54">
        <v>146</v>
      </c>
      <c r="D54">
        <v>1.48665</v>
      </c>
      <c r="E54">
        <v>98004</v>
      </c>
      <c r="F54">
        <v>0.9984286</v>
      </c>
      <c r="G54">
        <v>35.832000000000001</v>
      </c>
    </row>
    <row r="55" spans="1:7" x14ac:dyDescent="0.25">
      <c r="A55">
        <v>48</v>
      </c>
      <c r="B55">
        <v>97931</v>
      </c>
      <c r="C55">
        <v>162</v>
      </c>
      <c r="D55">
        <v>1.6563399999999999</v>
      </c>
      <c r="E55">
        <v>97850</v>
      </c>
      <c r="F55">
        <v>0.99824270000000004</v>
      </c>
      <c r="G55">
        <v>34.884999999999998</v>
      </c>
    </row>
    <row r="56" spans="1:7" x14ac:dyDescent="0.25">
      <c r="A56">
        <v>49</v>
      </c>
      <c r="B56">
        <v>97769</v>
      </c>
      <c r="C56">
        <v>182</v>
      </c>
      <c r="D56">
        <v>1.8584099999999999</v>
      </c>
      <c r="E56">
        <v>97678</v>
      </c>
      <c r="F56">
        <v>0.99805259999999996</v>
      </c>
      <c r="G56">
        <v>33.942</v>
      </c>
    </row>
    <row r="57" spans="1:7" x14ac:dyDescent="0.25">
      <c r="A57">
        <v>50</v>
      </c>
      <c r="B57">
        <v>97587</v>
      </c>
      <c r="C57">
        <v>199</v>
      </c>
      <c r="D57">
        <v>2.0364499999999999</v>
      </c>
      <c r="E57">
        <v>97487</v>
      </c>
      <c r="F57">
        <v>0.99786379999999997</v>
      </c>
      <c r="G57">
        <v>33.003999999999998</v>
      </c>
    </row>
    <row r="58" spans="1:7" x14ac:dyDescent="0.25">
      <c r="A58">
        <v>51</v>
      </c>
      <c r="B58">
        <v>97388</v>
      </c>
      <c r="C58">
        <v>218</v>
      </c>
      <c r="D58">
        <v>2.23617</v>
      </c>
      <c r="E58">
        <v>97279</v>
      </c>
      <c r="F58">
        <v>0.99766410000000005</v>
      </c>
      <c r="G58">
        <v>32.07</v>
      </c>
    </row>
    <row r="59" spans="1:7" x14ac:dyDescent="0.25">
      <c r="A59">
        <v>52</v>
      </c>
      <c r="B59">
        <v>97170</v>
      </c>
      <c r="C59">
        <v>237</v>
      </c>
      <c r="D59">
        <v>2.43588</v>
      </c>
      <c r="E59">
        <v>97052</v>
      </c>
      <c r="F59">
        <v>0.99742739999999996</v>
      </c>
      <c r="G59">
        <v>31.140999999999998</v>
      </c>
    </row>
    <row r="60" spans="1:7" x14ac:dyDescent="0.25">
      <c r="A60">
        <v>53</v>
      </c>
      <c r="B60">
        <v>96934</v>
      </c>
      <c r="C60">
        <v>263</v>
      </c>
      <c r="D60">
        <v>2.70967</v>
      </c>
      <c r="E60">
        <v>96802</v>
      </c>
      <c r="F60">
        <v>0.99711660000000002</v>
      </c>
      <c r="G60">
        <v>30.216000000000001</v>
      </c>
    </row>
    <row r="61" spans="1:7" x14ac:dyDescent="0.25">
      <c r="A61">
        <v>54</v>
      </c>
      <c r="B61">
        <v>96671</v>
      </c>
      <c r="C61">
        <v>296</v>
      </c>
      <c r="D61">
        <v>3.0575299999999999</v>
      </c>
      <c r="E61">
        <v>96523</v>
      </c>
      <c r="F61">
        <v>0.99677470000000001</v>
      </c>
      <c r="G61">
        <v>29.297000000000001</v>
      </c>
    </row>
    <row r="62" spans="1:7" x14ac:dyDescent="0.25">
      <c r="A62">
        <v>55</v>
      </c>
      <c r="B62">
        <v>96375</v>
      </c>
      <c r="C62">
        <v>327</v>
      </c>
      <c r="D62">
        <v>3.3936099999999998</v>
      </c>
      <c r="E62">
        <v>96212</v>
      </c>
      <c r="F62">
        <v>0.99643340000000002</v>
      </c>
      <c r="G62">
        <v>28.385000000000002</v>
      </c>
    </row>
    <row r="63" spans="1:7" x14ac:dyDescent="0.25">
      <c r="A63">
        <v>56</v>
      </c>
      <c r="B63">
        <v>96048</v>
      </c>
      <c r="C63">
        <v>359</v>
      </c>
      <c r="D63">
        <v>3.7402700000000002</v>
      </c>
      <c r="E63">
        <v>95869</v>
      </c>
      <c r="F63">
        <v>0.99608669999999999</v>
      </c>
      <c r="G63">
        <v>27.48</v>
      </c>
    </row>
    <row r="64" spans="1:7" x14ac:dyDescent="0.25">
      <c r="A64">
        <v>57</v>
      </c>
      <c r="B64">
        <v>95689</v>
      </c>
      <c r="C64">
        <v>391</v>
      </c>
      <c r="D64">
        <v>4.0869299999999997</v>
      </c>
      <c r="E64">
        <v>95494</v>
      </c>
      <c r="F64">
        <v>0.99566549999999998</v>
      </c>
      <c r="G64">
        <v>26.581</v>
      </c>
    </row>
    <row r="65" spans="1:12" x14ac:dyDescent="0.25">
      <c r="A65">
        <v>58</v>
      </c>
      <c r="B65">
        <v>95298</v>
      </c>
      <c r="C65">
        <v>437</v>
      </c>
      <c r="D65">
        <v>4.5831</v>
      </c>
      <c r="E65">
        <v>95080</v>
      </c>
      <c r="F65">
        <v>0.99509479999999995</v>
      </c>
      <c r="G65">
        <v>25.687999999999999</v>
      </c>
    </row>
    <row r="66" spans="1:12" x14ac:dyDescent="0.25">
      <c r="A66">
        <v>59</v>
      </c>
      <c r="B66">
        <v>94861</v>
      </c>
      <c r="C66">
        <v>496</v>
      </c>
      <c r="D66">
        <v>5.2287999999999997</v>
      </c>
      <c r="E66">
        <v>94613</v>
      </c>
      <c r="F66">
        <v>0.99441310000000005</v>
      </c>
      <c r="G66">
        <v>24.803999999999998</v>
      </c>
    </row>
    <row r="67" spans="1:12" x14ac:dyDescent="0.25">
      <c r="A67">
        <v>60</v>
      </c>
      <c r="B67">
        <v>94365</v>
      </c>
      <c r="C67">
        <v>561</v>
      </c>
      <c r="D67">
        <v>5.9468899999999998</v>
      </c>
      <c r="E67">
        <v>94085</v>
      </c>
      <c r="F67">
        <v>0.99372729999999998</v>
      </c>
      <c r="G67">
        <v>23.931999999999999</v>
      </c>
    </row>
    <row r="68" spans="1:12" x14ac:dyDescent="0.25">
      <c r="A68">
        <v>61</v>
      </c>
      <c r="B68">
        <v>93804</v>
      </c>
      <c r="C68">
        <v>619</v>
      </c>
      <c r="D68">
        <v>6.6005099999999999</v>
      </c>
      <c r="E68">
        <v>93494</v>
      </c>
      <c r="F68">
        <v>0.99307380000000001</v>
      </c>
      <c r="G68">
        <v>23.071999999999999</v>
      </c>
    </row>
    <row r="69" spans="1:12" x14ac:dyDescent="0.25">
      <c r="A69">
        <v>62</v>
      </c>
      <c r="B69">
        <v>93185</v>
      </c>
      <c r="C69">
        <v>676</v>
      </c>
      <c r="D69">
        <v>7.2541099999999998</v>
      </c>
      <c r="E69">
        <v>92847</v>
      </c>
      <c r="F69">
        <v>0.99233300000000002</v>
      </c>
      <c r="G69">
        <v>22.222000000000001</v>
      </c>
    </row>
    <row r="70" spans="1:12" x14ac:dyDescent="0.25">
      <c r="A70">
        <v>63</v>
      </c>
      <c r="B70">
        <v>92509</v>
      </c>
      <c r="C70">
        <v>748</v>
      </c>
      <c r="D70">
        <v>8.0828199999999999</v>
      </c>
      <c r="E70">
        <v>92135</v>
      </c>
      <c r="F70">
        <v>0.99141729999999995</v>
      </c>
      <c r="G70">
        <v>21.381</v>
      </c>
    </row>
    <row r="71" spans="1:12" x14ac:dyDescent="0.25">
      <c r="A71">
        <v>64</v>
      </c>
      <c r="B71">
        <v>91761</v>
      </c>
      <c r="C71">
        <v>834</v>
      </c>
      <c r="D71">
        <v>9.0866100000000003</v>
      </c>
      <c r="E71">
        <v>91344</v>
      </c>
      <c r="F71">
        <v>0.9903921</v>
      </c>
      <c r="G71">
        <v>20.550999999999998</v>
      </c>
      <c r="I71">
        <f>D71/1000</f>
        <v>9.0866100000000002E-3</v>
      </c>
      <c r="J71">
        <f>SUM(E22:E71)</f>
        <v>4890897</v>
      </c>
      <c r="K71">
        <f>1-D71/1000</f>
        <v>0.99091339000000001</v>
      </c>
      <c r="L71">
        <f>B72/B71</f>
        <v>0.99091117141269169</v>
      </c>
    </row>
    <row r="72" spans="1:12" x14ac:dyDescent="0.25">
      <c r="A72">
        <v>65</v>
      </c>
      <c r="B72">
        <v>90927</v>
      </c>
      <c r="C72">
        <v>921</v>
      </c>
      <c r="D72">
        <v>10.13387</v>
      </c>
      <c r="E72">
        <v>90467</v>
      </c>
      <c r="F72">
        <v>0.98936469999999999</v>
      </c>
      <c r="G72">
        <v>19.734999999999999</v>
      </c>
    </row>
    <row r="73" spans="1:12" x14ac:dyDescent="0.25">
      <c r="A73">
        <v>66</v>
      </c>
      <c r="B73">
        <v>90006</v>
      </c>
      <c r="C73">
        <v>1003</v>
      </c>
      <c r="D73">
        <v>11.141920000000001</v>
      </c>
      <c r="E73">
        <v>89505</v>
      </c>
      <c r="F73">
        <v>0.98835689999999998</v>
      </c>
      <c r="G73">
        <v>18.931999999999999</v>
      </c>
    </row>
    <row r="74" spans="1:12" x14ac:dyDescent="0.25">
      <c r="A74">
        <v>67</v>
      </c>
      <c r="B74">
        <v>89003</v>
      </c>
      <c r="C74">
        <v>1081</v>
      </c>
      <c r="D74">
        <v>12.149929999999999</v>
      </c>
      <c r="E74">
        <v>88462</v>
      </c>
      <c r="F74">
        <v>0.98726219999999998</v>
      </c>
      <c r="G74">
        <v>18.138999999999999</v>
      </c>
    </row>
    <row r="75" spans="1:12" x14ac:dyDescent="0.25">
      <c r="A75">
        <v>68</v>
      </c>
      <c r="B75">
        <v>87922</v>
      </c>
      <c r="C75">
        <v>1172</v>
      </c>
      <c r="D75">
        <v>13.33282</v>
      </c>
      <c r="E75">
        <v>87336</v>
      </c>
      <c r="F75">
        <v>0.98599289999999995</v>
      </c>
      <c r="G75">
        <v>17.356000000000002</v>
      </c>
    </row>
    <row r="76" spans="1:12" x14ac:dyDescent="0.25">
      <c r="A76">
        <v>69</v>
      </c>
      <c r="B76">
        <v>86749</v>
      </c>
      <c r="C76">
        <v>1274</v>
      </c>
      <c r="D76">
        <v>14.69056</v>
      </c>
      <c r="E76">
        <v>86112</v>
      </c>
      <c r="F76">
        <v>0.98486960000000001</v>
      </c>
      <c r="G76">
        <v>16.584</v>
      </c>
    </row>
    <row r="77" spans="1:12" x14ac:dyDescent="0.25">
      <c r="A77">
        <v>70</v>
      </c>
      <c r="B77">
        <v>85475</v>
      </c>
      <c r="C77">
        <v>1331</v>
      </c>
      <c r="D77">
        <v>15.576790000000001</v>
      </c>
      <c r="E77">
        <v>84809</v>
      </c>
      <c r="F77">
        <v>0.98376929999999996</v>
      </c>
      <c r="G77">
        <v>15.824</v>
      </c>
    </row>
    <row r="78" spans="1:12" x14ac:dyDescent="0.25">
      <c r="A78">
        <v>71</v>
      </c>
      <c r="B78">
        <v>84144</v>
      </c>
      <c r="C78">
        <v>1422</v>
      </c>
      <c r="D78">
        <v>16.894880000000001</v>
      </c>
      <c r="E78">
        <v>83433</v>
      </c>
      <c r="F78">
        <v>0.98245170000000004</v>
      </c>
      <c r="G78">
        <v>15.066000000000001</v>
      </c>
    </row>
    <row r="79" spans="1:12" x14ac:dyDescent="0.25">
      <c r="A79">
        <v>72</v>
      </c>
      <c r="B79">
        <v>82722</v>
      </c>
      <c r="C79">
        <v>1507</v>
      </c>
      <c r="D79">
        <v>18.212969999999999</v>
      </c>
      <c r="E79">
        <v>81969</v>
      </c>
      <c r="F79">
        <v>0.98071920000000001</v>
      </c>
      <c r="G79">
        <v>14.317</v>
      </c>
    </row>
    <row r="80" spans="1:12" x14ac:dyDescent="0.25">
      <c r="A80">
        <v>73</v>
      </c>
      <c r="B80">
        <v>81215</v>
      </c>
      <c r="C80">
        <v>1654</v>
      </c>
      <c r="D80">
        <v>20.368379999999998</v>
      </c>
      <c r="E80">
        <v>80388</v>
      </c>
      <c r="F80">
        <v>0.97815070000000004</v>
      </c>
      <c r="G80">
        <v>13.573</v>
      </c>
    </row>
    <row r="81" spans="1:7" x14ac:dyDescent="0.25">
      <c r="A81">
        <v>74</v>
      </c>
      <c r="B81">
        <v>79561</v>
      </c>
      <c r="C81">
        <v>1859</v>
      </c>
      <c r="D81">
        <v>23.361090000000001</v>
      </c>
      <c r="E81">
        <v>78632</v>
      </c>
      <c r="F81">
        <v>0.97487100000000004</v>
      </c>
      <c r="G81">
        <v>12.845000000000001</v>
      </c>
    </row>
    <row r="82" spans="1:7" x14ac:dyDescent="0.25">
      <c r="A82">
        <v>75</v>
      </c>
      <c r="B82">
        <v>77703</v>
      </c>
      <c r="C82">
        <v>2093</v>
      </c>
      <c r="D82">
        <v>26.939150000000001</v>
      </c>
      <c r="E82">
        <v>76656</v>
      </c>
      <c r="F82">
        <v>0.97155259999999999</v>
      </c>
      <c r="G82">
        <v>12.14</v>
      </c>
    </row>
    <row r="83" spans="1:7" x14ac:dyDescent="0.25">
      <c r="A83">
        <v>76</v>
      </c>
      <c r="B83">
        <v>75609</v>
      </c>
      <c r="C83">
        <v>2268</v>
      </c>
      <c r="D83">
        <v>29.997319999999998</v>
      </c>
      <c r="E83">
        <v>74475</v>
      </c>
      <c r="F83">
        <v>0.96849700000000005</v>
      </c>
      <c r="G83">
        <v>11.462</v>
      </c>
    </row>
    <row r="84" spans="1:7" x14ac:dyDescent="0.25">
      <c r="A84">
        <v>77</v>
      </c>
      <c r="B84">
        <v>73341</v>
      </c>
      <c r="C84">
        <v>2424</v>
      </c>
      <c r="D84">
        <v>33.055280000000003</v>
      </c>
      <c r="E84">
        <v>72129</v>
      </c>
      <c r="F84">
        <v>0.96495489999999995</v>
      </c>
      <c r="G84">
        <v>10.801</v>
      </c>
    </row>
    <row r="85" spans="1:7" x14ac:dyDescent="0.25">
      <c r="A85">
        <v>78</v>
      </c>
      <c r="B85">
        <v>70917</v>
      </c>
      <c r="C85">
        <v>2631</v>
      </c>
      <c r="D85">
        <v>37.102919999999997</v>
      </c>
      <c r="E85">
        <v>69601</v>
      </c>
      <c r="F85">
        <v>0.96042620000000001</v>
      </c>
      <c r="G85">
        <v>10.154</v>
      </c>
    </row>
    <row r="86" spans="1:7" x14ac:dyDescent="0.25">
      <c r="A86">
        <v>79</v>
      </c>
      <c r="B86">
        <v>68286</v>
      </c>
      <c r="C86">
        <v>2878</v>
      </c>
      <c r="D86">
        <v>42.139960000000002</v>
      </c>
      <c r="E86">
        <v>66847</v>
      </c>
      <c r="F86">
        <v>0.95584769999999997</v>
      </c>
      <c r="G86">
        <v>9.5259999999999998</v>
      </c>
    </row>
    <row r="87" spans="1:7" x14ac:dyDescent="0.25">
      <c r="A87">
        <v>80</v>
      </c>
      <c r="B87">
        <v>65408</v>
      </c>
      <c r="C87">
        <v>3025</v>
      </c>
      <c r="D87">
        <v>46.253140000000002</v>
      </c>
      <c r="E87">
        <v>63895</v>
      </c>
      <c r="F87">
        <v>0.95133529999999999</v>
      </c>
      <c r="G87">
        <v>8.923</v>
      </c>
    </row>
    <row r="88" spans="1:7" x14ac:dyDescent="0.25">
      <c r="A88">
        <v>81</v>
      </c>
      <c r="B88">
        <v>62383</v>
      </c>
      <c r="C88">
        <v>3194</v>
      </c>
      <c r="D88">
        <v>51.193159999999999</v>
      </c>
      <c r="E88">
        <v>60786</v>
      </c>
      <c r="F88">
        <v>0.94640170000000001</v>
      </c>
      <c r="G88">
        <v>8.3309999999999995</v>
      </c>
    </row>
    <row r="89" spans="1:7" x14ac:dyDescent="0.25">
      <c r="A89">
        <v>82</v>
      </c>
      <c r="B89">
        <v>59189</v>
      </c>
      <c r="C89">
        <v>3322</v>
      </c>
      <c r="D89">
        <v>56.133159999999997</v>
      </c>
      <c r="E89">
        <v>57528</v>
      </c>
      <c r="F89">
        <v>0.9400444</v>
      </c>
      <c r="G89">
        <v>7.7539999999999996</v>
      </c>
    </row>
    <row r="90" spans="1:7" x14ac:dyDescent="0.25">
      <c r="A90">
        <v>83</v>
      </c>
      <c r="B90">
        <v>55867</v>
      </c>
      <c r="C90">
        <v>3576</v>
      </c>
      <c r="D90">
        <v>64.005399999999995</v>
      </c>
      <c r="E90">
        <v>54079</v>
      </c>
      <c r="F90">
        <v>0.93077100000000002</v>
      </c>
      <c r="G90">
        <v>7.1849999999999996</v>
      </c>
    </row>
    <row r="91" spans="1:7" x14ac:dyDescent="0.25">
      <c r="A91">
        <v>84</v>
      </c>
      <c r="B91">
        <v>52291</v>
      </c>
      <c r="C91">
        <v>3912</v>
      </c>
      <c r="D91">
        <v>74.809790000000007</v>
      </c>
      <c r="E91">
        <v>50335</v>
      </c>
      <c r="F91">
        <v>0.91894379999999998</v>
      </c>
      <c r="G91">
        <v>6.6420000000000003</v>
      </c>
    </row>
    <row r="92" spans="1:7" x14ac:dyDescent="0.25">
      <c r="A92">
        <v>85</v>
      </c>
      <c r="B92">
        <v>48379</v>
      </c>
      <c r="C92">
        <v>4248</v>
      </c>
      <c r="D92">
        <v>87.807599999999994</v>
      </c>
      <c r="E92">
        <v>46255</v>
      </c>
      <c r="F92">
        <v>0.90691359999999999</v>
      </c>
      <c r="G92">
        <v>6.1390000000000002</v>
      </c>
    </row>
    <row r="93" spans="1:7" x14ac:dyDescent="0.25">
      <c r="A93">
        <v>86</v>
      </c>
      <c r="B93">
        <v>44131</v>
      </c>
      <c r="C93">
        <v>4363</v>
      </c>
      <c r="D93">
        <v>98.873239999999996</v>
      </c>
      <c r="E93">
        <v>41949</v>
      </c>
      <c r="F93">
        <v>0.89588350000000005</v>
      </c>
      <c r="G93">
        <v>5.6820000000000004</v>
      </c>
    </row>
    <row r="94" spans="1:7" x14ac:dyDescent="0.25">
      <c r="A94">
        <v>87</v>
      </c>
      <c r="B94">
        <v>39768</v>
      </c>
      <c r="C94">
        <v>4372</v>
      </c>
      <c r="D94">
        <v>109.93516</v>
      </c>
      <c r="E94">
        <v>37582</v>
      </c>
      <c r="F94">
        <v>0.88346499999999994</v>
      </c>
      <c r="G94">
        <v>5.25</v>
      </c>
    </row>
    <row r="95" spans="1:7" x14ac:dyDescent="0.25">
      <c r="A95">
        <v>88</v>
      </c>
      <c r="B95">
        <v>35396</v>
      </c>
      <c r="C95">
        <v>4387</v>
      </c>
      <c r="D95">
        <v>123.94995</v>
      </c>
      <c r="E95">
        <v>33202</v>
      </c>
      <c r="F95">
        <v>0.86812860000000003</v>
      </c>
      <c r="G95">
        <v>4.8369999999999997</v>
      </c>
    </row>
    <row r="96" spans="1:7" x14ac:dyDescent="0.25">
      <c r="A96">
        <v>89</v>
      </c>
      <c r="B96">
        <v>31009</v>
      </c>
      <c r="C96">
        <v>4370</v>
      </c>
      <c r="D96">
        <v>140.91364999999999</v>
      </c>
      <c r="E96">
        <v>28824</v>
      </c>
      <c r="F96">
        <v>0.8516283</v>
      </c>
      <c r="G96">
        <v>4.45</v>
      </c>
    </row>
    <row r="97" spans="1:7" x14ac:dyDescent="0.25">
      <c r="A97">
        <v>90</v>
      </c>
      <c r="B97">
        <v>26639</v>
      </c>
      <c r="C97">
        <v>4184</v>
      </c>
      <c r="D97">
        <v>157.05298999999999</v>
      </c>
      <c r="E97">
        <v>24547</v>
      </c>
      <c r="F97">
        <v>0.83523219999999998</v>
      </c>
      <c r="G97">
        <v>4.0979999999999999</v>
      </c>
    </row>
    <row r="98" spans="1:7" x14ac:dyDescent="0.25">
      <c r="A98">
        <v>91</v>
      </c>
      <c r="B98">
        <v>22455</v>
      </c>
      <c r="C98">
        <v>3905</v>
      </c>
      <c r="D98">
        <v>173.92006000000001</v>
      </c>
      <c r="E98">
        <v>20503</v>
      </c>
      <c r="F98">
        <v>0.81845299999999999</v>
      </c>
      <c r="G98">
        <v>3.7690000000000001</v>
      </c>
    </row>
    <row r="99" spans="1:7" x14ac:dyDescent="0.25">
      <c r="A99">
        <v>92</v>
      </c>
      <c r="B99">
        <v>18550</v>
      </c>
      <c r="C99">
        <v>3539</v>
      </c>
      <c r="D99">
        <v>190.77961999999999</v>
      </c>
      <c r="E99">
        <v>16780</v>
      </c>
      <c r="F99">
        <v>0.79943640000000005</v>
      </c>
      <c r="G99">
        <v>3.4569999999999999</v>
      </c>
    </row>
    <row r="100" spans="1:7" x14ac:dyDescent="0.25">
      <c r="A100">
        <v>93</v>
      </c>
      <c r="B100">
        <v>15011</v>
      </c>
      <c r="C100">
        <v>3192</v>
      </c>
      <c r="D100">
        <v>212.65432999999999</v>
      </c>
      <c r="E100">
        <v>13415</v>
      </c>
      <c r="F100">
        <v>0.77550450000000004</v>
      </c>
      <c r="G100">
        <v>3.1539999999999999</v>
      </c>
    </row>
    <row r="101" spans="1:7" x14ac:dyDescent="0.25">
      <c r="A101">
        <v>94</v>
      </c>
      <c r="B101">
        <v>11819</v>
      </c>
      <c r="C101">
        <v>2831</v>
      </c>
      <c r="D101">
        <v>239.53480999999999</v>
      </c>
      <c r="E101">
        <v>10403</v>
      </c>
      <c r="F101">
        <v>0.74700350000000004</v>
      </c>
      <c r="G101">
        <v>2.871</v>
      </c>
    </row>
    <row r="102" spans="1:7" x14ac:dyDescent="0.25">
      <c r="A102">
        <v>95</v>
      </c>
      <c r="B102">
        <v>8988</v>
      </c>
      <c r="C102">
        <v>2433</v>
      </c>
      <c r="D102">
        <v>270.69844999999998</v>
      </c>
      <c r="E102">
        <v>7771</v>
      </c>
      <c r="F102">
        <v>0.71783969999999997</v>
      </c>
      <c r="G102">
        <v>2.6179999999999999</v>
      </c>
    </row>
    <row r="103" spans="1:7" x14ac:dyDescent="0.25">
      <c r="A103">
        <v>96</v>
      </c>
      <c r="B103">
        <v>6555</v>
      </c>
      <c r="C103">
        <v>1953</v>
      </c>
      <c r="D103">
        <v>297.87650000000002</v>
      </c>
      <c r="E103">
        <v>5579</v>
      </c>
      <c r="F103">
        <v>0.69093000000000004</v>
      </c>
      <c r="G103">
        <v>2.4039999999999999</v>
      </c>
    </row>
    <row r="104" spans="1:7" x14ac:dyDescent="0.25">
      <c r="A104">
        <v>97</v>
      </c>
      <c r="B104">
        <v>4602</v>
      </c>
      <c r="C104">
        <v>1496</v>
      </c>
      <c r="D104">
        <v>325.01247000000001</v>
      </c>
      <c r="E104">
        <v>3854</v>
      </c>
      <c r="F104">
        <v>0.66338609999999998</v>
      </c>
      <c r="G104">
        <v>2.2120000000000002</v>
      </c>
    </row>
    <row r="105" spans="1:7" x14ac:dyDescent="0.25">
      <c r="A105">
        <v>98</v>
      </c>
      <c r="B105">
        <v>3106</v>
      </c>
      <c r="C105">
        <v>1099</v>
      </c>
      <c r="D105">
        <v>353.80162000000001</v>
      </c>
      <c r="E105">
        <v>2557</v>
      </c>
      <c r="F105">
        <v>0.63425279999999995</v>
      </c>
      <c r="G105">
        <v>2.036</v>
      </c>
    </row>
    <row r="106" spans="1:7" x14ac:dyDescent="0.25">
      <c r="A106">
        <v>99</v>
      </c>
      <c r="B106">
        <v>2007</v>
      </c>
      <c r="C106">
        <v>771</v>
      </c>
      <c r="D106">
        <v>384.23304000000002</v>
      </c>
      <c r="E106">
        <v>1622</v>
      </c>
      <c r="F106">
        <v>0.60478920000000003</v>
      </c>
      <c r="G106">
        <v>1.8779999999999999</v>
      </c>
    </row>
    <row r="107" spans="1:7" x14ac:dyDescent="0.25">
      <c r="A107">
        <v>100</v>
      </c>
      <c r="B107">
        <v>1236</v>
      </c>
      <c r="C107">
        <v>511</v>
      </c>
      <c r="D107">
        <v>413.03870999999998</v>
      </c>
      <c r="E107">
        <v>981</v>
      </c>
      <c r="F107">
        <v>0.57577599999999995</v>
      </c>
      <c r="G107">
        <v>1.7370000000000001</v>
      </c>
    </row>
    <row r="108" spans="1:7" x14ac:dyDescent="0.25">
      <c r="A108">
        <v>101</v>
      </c>
      <c r="B108">
        <v>726</v>
      </c>
      <c r="C108">
        <v>322</v>
      </c>
      <c r="D108">
        <v>443.28039000000001</v>
      </c>
      <c r="E108">
        <v>565</v>
      </c>
      <c r="F108">
        <v>0.54592510000000005</v>
      </c>
      <c r="G108">
        <v>1.6080000000000001</v>
      </c>
    </row>
    <row r="109" spans="1:7" x14ac:dyDescent="0.25">
      <c r="A109">
        <v>102</v>
      </c>
      <c r="B109">
        <v>404</v>
      </c>
      <c r="C109">
        <v>191</v>
      </c>
      <c r="D109">
        <v>473.46424999999999</v>
      </c>
      <c r="E109">
        <v>308</v>
      </c>
      <c r="F109">
        <v>0.51569310000000002</v>
      </c>
      <c r="G109">
        <v>1.49</v>
      </c>
    </row>
    <row r="110" spans="1:7" x14ac:dyDescent="0.25">
      <c r="A110">
        <v>103</v>
      </c>
      <c r="B110">
        <v>213</v>
      </c>
      <c r="C110">
        <v>107</v>
      </c>
      <c r="D110">
        <v>504.89947000000001</v>
      </c>
      <c r="E110">
        <v>159</v>
      </c>
      <c r="F110">
        <v>0.48428060000000001</v>
      </c>
      <c r="G110">
        <v>1.381</v>
      </c>
    </row>
    <row r="111" spans="1:7" x14ac:dyDescent="0.25">
      <c r="A111">
        <v>104</v>
      </c>
      <c r="B111">
        <v>105</v>
      </c>
      <c r="C111">
        <v>57</v>
      </c>
      <c r="D111">
        <v>537.57354999999995</v>
      </c>
      <c r="E111">
        <v>77</v>
      </c>
      <c r="F111">
        <v>0.45130629999999999</v>
      </c>
      <c r="G111">
        <v>1.28</v>
      </c>
    </row>
    <row r="112" spans="1:7" x14ac:dyDescent="0.25">
      <c r="A112">
        <v>105</v>
      </c>
      <c r="B112">
        <v>49</v>
      </c>
      <c r="C112">
        <v>28</v>
      </c>
      <c r="D112">
        <v>572.74111000000005</v>
      </c>
      <c r="E112">
        <v>35</v>
      </c>
      <c r="F112">
        <v>0.41752020000000001</v>
      </c>
      <c r="G112">
        <v>1.1859999999999999</v>
      </c>
    </row>
    <row r="113" spans="1:7" x14ac:dyDescent="0.25">
      <c r="A113">
        <v>106</v>
      </c>
      <c r="B113">
        <v>21</v>
      </c>
      <c r="C113">
        <v>13</v>
      </c>
      <c r="D113">
        <v>605.27319</v>
      </c>
      <c r="E113">
        <v>15</v>
      </c>
      <c r="F113">
        <v>0.38555159999999999</v>
      </c>
      <c r="G113">
        <v>1.105</v>
      </c>
    </row>
    <row r="114" spans="1:7" x14ac:dyDescent="0.25">
      <c r="A114">
        <v>107</v>
      </c>
      <c r="B114">
        <v>8</v>
      </c>
      <c r="C114">
        <v>5</v>
      </c>
      <c r="D114">
        <v>637.69275000000005</v>
      </c>
      <c r="E114">
        <v>6</v>
      </c>
      <c r="F114">
        <v>0.3544099</v>
      </c>
      <c r="G114">
        <v>1.0329999999999999</v>
      </c>
    </row>
    <row r="115" spans="1:7" x14ac:dyDescent="0.25">
      <c r="A115">
        <v>108</v>
      </c>
      <c r="B115">
        <v>3</v>
      </c>
      <c r="C115">
        <v>2</v>
      </c>
      <c r="D115">
        <v>667.38760000000002</v>
      </c>
      <c r="E115">
        <v>2</v>
      </c>
      <c r="F115">
        <v>0.3258759</v>
      </c>
      <c r="G115">
        <v>0.97199999999999998</v>
      </c>
    </row>
    <row r="116" spans="1:7" x14ac:dyDescent="0.25">
      <c r="A116">
        <v>109</v>
      </c>
      <c r="B116">
        <v>1</v>
      </c>
      <c r="C116">
        <v>1</v>
      </c>
      <c r="D116">
        <v>694.37751000000003</v>
      </c>
      <c r="E116">
        <v>1</v>
      </c>
      <c r="F116">
        <v>0.29937649999999999</v>
      </c>
      <c r="G116">
        <v>0.91800000000000004</v>
      </c>
    </row>
    <row r="117" spans="1:7" x14ac:dyDescent="0.25">
      <c r="A117">
        <v>110</v>
      </c>
      <c r="B117">
        <v>0</v>
      </c>
      <c r="C117">
        <v>0</v>
      </c>
      <c r="D117">
        <v>721.06061999999997</v>
      </c>
      <c r="E117">
        <v>0</v>
      </c>
      <c r="F117">
        <v>0.27309729999999999</v>
      </c>
      <c r="G117">
        <v>0.86899999999999999</v>
      </c>
    </row>
    <row r="118" spans="1:7" x14ac:dyDescent="0.25">
      <c r="A118">
        <v>111</v>
      </c>
      <c r="B118">
        <v>0</v>
      </c>
      <c r="C118">
        <v>0</v>
      </c>
      <c r="D118">
        <v>747.84673999999995</v>
      </c>
      <c r="E118">
        <v>0</v>
      </c>
      <c r="F118">
        <v>0.2467829</v>
      </c>
      <c r="G118">
        <v>0.82299999999999995</v>
      </c>
    </row>
    <row r="119" spans="1:7" x14ac:dyDescent="0.25">
      <c r="A119">
        <v>112</v>
      </c>
      <c r="B119">
        <v>0</v>
      </c>
      <c r="C119">
        <v>0</v>
      </c>
      <c r="D119">
        <v>774.51504999999997</v>
      </c>
      <c r="E119">
        <v>0</v>
      </c>
      <c r="F119">
        <v>0.2213339</v>
      </c>
      <c r="G119">
        <v>0.78100000000000003</v>
      </c>
    </row>
    <row r="120" spans="1:7" x14ac:dyDescent="0.25">
      <c r="A120">
        <v>113</v>
      </c>
      <c r="B120">
        <v>0</v>
      </c>
      <c r="C120">
        <v>0</v>
      </c>
      <c r="D120">
        <v>797.07548999999995</v>
      </c>
      <c r="E120">
        <v>0</v>
      </c>
      <c r="F120">
        <v>0.1998045</v>
      </c>
      <c r="G120">
        <v>0.748</v>
      </c>
    </row>
    <row r="121" spans="1:7" x14ac:dyDescent="0.25">
      <c r="A121">
        <v>114</v>
      </c>
      <c r="B121">
        <v>0</v>
      </c>
      <c r="C121">
        <v>0</v>
      </c>
      <c r="D121">
        <v>815.57070999999996</v>
      </c>
      <c r="E121">
        <v>0</v>
      </c>
      <c r="F121">
        <v>0.1817406</v>
      </c>
      <c r="G121">
        <v>0.72099999999999997</v>
      </c>
    </row>
    <row r="122" spans="1:7" x14ac:dyDescent="0.25">
      <c r="A122">
        <v>115</v>
      </c>
      <c r="B122">
        <v>0</v>
      </c>
      <c r="C122">
        <v>0</v>
      </c>
      <c r="D122">
        <v>832.83812999999998</v>
      </c>
      <c r="E122">
        <v>0</v>
      </c>
      <c r="F122">
        <v>0.16452749999999999</v>
      </c>
      <c r="G122">
        <v>0.69599999999999995</v>
      </c>
    </row>
    <row r="123" spans="1:7" x14ac:dyDescent="0.25">
      <c r="A123">
        <v>116</v>
      </c>
      <c r="B123">
        <v>0</v>
      </c>
      <c r="C123">
        <v>0</v>
      </c>
      <c r="D123">
        <v>851.23208999999997</v>
      </c>
      <c r="E123">
        <v>0</v>
      </c>
      <c r="F123">
        <v>0.146397</v>
      </c>
      <c r="G123">
        <v>0.67100000000000004</v>
      </c>
    </row>
    <row r="124" spans="1:7" x14ac:dyDescent="0.25">
      <c r="A124">
        <v>117</v>
      </c>
      <c r="B124">
        <v>0</v>
      </c>
      <c r="C124">
        <v>0</v>
      </c>
      <c r="D124">
        <v>869.54025000000001</v>
      </c>
      <c r="E124">
        <v>0</v>
      </c>
      <c r="F124">
        <v>0.12875529999999999</v>
      </c>
      <c r="G124">
        <v>0.64700000000000002</v>
      </c>
    </row>
    <row r="125" spans="1:7" x14ac:dyDescent="0.25">
      <c r="A125">
        <v>118</v>
      </c>
      <c r="B125">
        <v>0</v>
      </c>
      <c r="C125">
        <v>0</v>
      </c>
      <c r="D125">
        <v>884.30944</v>
      </c>
      <c r="E125">
        <v>0</v>
      </c>
      <c r="F125">
        <v>0.114522</v>
      </c>
      <c r="G125">
        <v>0.629</v>
      </c>
    </row>
    <row r="126" spans="1:7" x14ac:dyDescent="0.25">
      <c r="A126">
        <v>119</v>
      </c>
      <c r="B126">
        <v>0</v>
      </c>
      <c r="C126">
        <v>0</v>
      </c>
      <c r="D126">
        <v>895.57898999999998</v>
      </c>
      <c r="E126">
        <v>0</v>
      </c>
      <c r="F126">
        <v>0.1037303</v>
      </c>
      <c r="G126">
        <v>0.61499999999999999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I26"/>
  <sheetViews>
    <sheetView tabSelected="1" topLeftCell="A4" workbookViewId="0">
      <selection activeCell="F23" sqref="F23"/>
    </sheetView>
  </sheetViews>
  <sheetFormatPr defaultColWidth="9.7109375" defaultRowHeight="20.25" x14ac:dyDescent="0.3"/>
  <cols>
    <col min="1" max="2" width="9.7109375" style="1"/>
    <col min="3" max="3" width="20.140625" style="1" customWidth="1"/>
    <col min="4" max="4" width="15.140625" style="1" customWidth="1"/>
    <col min="5" max="5" width="13.7109375" style="1" customWidth="1"/>
    <col min="6" max="6" width="16.140625" style="1" customWidth="1"/>
    <col min="7" max="7" width="14" style="1" bestFit="1" customWidth="1"/>
    <col min="8" max="8" width="18.7109375" style="1" bestFit="1" customWidth="1"/>
    <col min="9" max="9" width="22.7109375" style="1" bestFit="1" customWidth="1"/>
    <col min="10" max="16384" width="9.7109375" style="1"/>
  </cols>
  <sheetData>
    <row r="3" spans="1:9" x14ac:dyDescent="0.3">
      <c r="B3" s="4" t="s">
        <v>0</v>
      </c>
      <c r="C3" s="4" t="s">
        <v>40</v>
      </c>
    </row>
    <row r="5" spans="1:9" ht="76.5" x14ac:dyDescent="0.3">
      <c r="A5" s="3"/>
      <c r="B5" s="3"/>
      <c r="C5" s="22" t="s">
        <v>25</v>
      </c>
      <c r="D5" s="22" t="s">
        <v>26</v>
      </c>
      <c r="E5" s="22" t="s">
        <v>27</v>
      </c>
      <c r="F5" s="22" t="s">
        <v>28</v>
      </c>
      <c r="G5" s="22" t="s">
        <v>29</v>
      </c>
      <c r="H5" s="3"/>
      <c r="I5" s="3"/>
    </row>
    <row r="7" spans="1:9" x14ac:dyDescent="0.3">
      <c r="C7" s="4">
        <v>60045068</v>
      </c>
      <c r="D7" s="4">
        <v>2823300</v>
      </c>
      <c r="E7" s="4">
        <v>2943400</v>
      </c>
      <c r="F7" s="4">
        <v>533780</v>
      </c>
      <c r="G7" s="4">
        <v>7.3999999999999996E-5</v>
      </c>
      <c r="I7" s="23"/>
    </row>
    <row r="10" spans="1:9" s="4" customFormat="1" ht="18" x14ac:dyDescent="0.25">
      <c r="B10" s="4" t="s">
        <v>30</v>
      </c>
    </row>
    <row r="11" spans="1:9" s="4" customFormat="1" ht="18" x14ac:dyDescent="0.25"/>
    <row r="12" spans="1:9" s="4" customFormat="1" ht="18" x14ac:dyDescent="0.25">
      <c r="B12" s="4" t="s">
        <v>31</v>
      </c>
      <c r="E12" s="25">
        <f>C7*EXP(G7*5)</f>
        <v>60067288.785751857</v>
      </c>
      <c r="F12" s="25"/>
      <c r="G12" s="25"/>
    </row>
    <row r="13" spans="1:9" s="4" customFormat="1" ht="18" x14ac:dyDescent="0.25">
      <c r="B13" s="4" t="s">
        <v>32</v>
      </c>
      <c r="E13" s="25">
        <f>E12-C7</f>
        <v>22220.785751856863</v>
      </c>
      <c r="F13" s="25"/>
      <c r="G13" s="25"/>
    </row>
    <row r="14" spans="1:9" s="4" customFormat="1" ht="18" x14ac:dyDescent="0.25">
      <c r="B14" s="4" t="s">
        <v>33</v>
      </c>
      <c r="E14" s="25">
        <f>D7-E7</f>
        <v>-120100</v>
      </c>
      <c r="F14" s="25"/>
      <c r="G14" s="25"/>
    </row>
    <row r="15" spans="1:9" s="4" customFormat="1" ht="18" x14ac:dyDescent="0.25">
      <c r="B15" s="4" t="s">
        <v>34</v>
      </c>
      <c r="E15" s="25">
        <f>E13-E14</f>
        <v>142320.78575185686</v>
      </c>
      <c r="F15" s="25"/>
      <c r="G15" s="25"/>
    </row>
    <row r="16" spans="1:9" s="4" customFormat="1" ht="18" x14ac:dyDescent="0.25">
      <c r="B16" s="4" t="s">
        <v>35</v>
      </c>
      <c r="E16" s="25">
        <f>-(E15-F7)</f>
        <v>391459.21424814314</v>
      </c>
      <c r="F16" s="25"/>
      <c r="G16" s="25"/>
    </row>
    <row r="17" spans="2:7" s="4" customFormat="1" ht="18" x14ac:dyDescent="0.25">
      <c r="B17" s="4" t="s">
        <v>36</v>
      </c>
      <c r="E17" s="25">
        <f>F7/5</f>
        <v>106756</v>
      </c>
      <c r="F17" s="25"/>
      <c r="G17" s="25"/>
    </row>
    <row r="18" spans="2:7" s="4" customFormat="1" ht="18" x14ac:dyDescent="0.25">
      <c r="B18" s="4" t="s">
        <v>37</v>
      </c>
      <c r="E18" s="25">
        <f>(D7/5)/((C7+E12)/2)</f>
        <v>9.4021966617007045E-3</v>
      </c>
      <c r="F18" s="25" t="s">
        <v>51</v>
      </c>
      <c r="G18" s="25"/>
    </row>
    <row r="19" spans="2:7" s="4" customFormat="1" ht="18" x14ac:dyDescent="0.25">
      <c r="B19" s="4" t="s">
        <v>38</v>
      </c>
      <c r="E19" s="25">
        <f>(E7/5)/((C7+E12)/2)</f>
        <v>9.8021555109445869E-3</v>
      </c>
      <c r="F19" s="25" t="s">
        <v>52</v>
      </c>
      <c r="G19" s="25"/>
    </row>
    <row r="20" spans="2:7" s="4" customFormat="1" ht="18" x14ac:dyDescent="0.25">
      <c r="B20" s="4" t="s">
        <v>39</v>
      </c>
      <c r="E20" s="25"/>
      <c r="F20" s="26" t="s">
        <v>53</v>
      </c>
      <c r="G20" s="25">
        <f>C7+D7-E7+F7-E16</f>
        <v>60067288.785751857</v>
      </c>
    </row>
    <row r="21" spans="2:7" s="4" customFormat="1" ht="18" x14ac:dyDescent="0.25"/>
    <row r="22" spans="2:7" s="4" customFormat="1" ht="18" x14ac:dyDescent="0.25"/>
    <row r="23" spans="2:7" s="4" customFormat="1" ht="18" x14ac:dyDescent="0.25"/>
    <row r="24" spans="2:7" s="4" customFormat="1" ht="18" x14ac:dyDescent="0.25"/>
    <row r="25" spans="2:7" s="4" customFormat="1" ht="18" x14ac:dyDescent="0.25"/>
    <row r="26" spans="2:7" s="4" customFormat="1" ht="18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Es 1</vt:lpstr>
      <vt:lpstr>Foglio1</vt:lpstr>
      <vt:lpstr>Es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Alessandra</dc:creator>
  <cp:lastModifiedBy>Alessandra</cp:lastModifiedBy>
  <dcterms:created xsi:type="dcterms:W3CDTF">2020-09-25T07:23:37Z</dcterms:created>
  <dcterms:modified xsi:type="dcterms:W3CDTF">2020-10-29T10:18:14Z</dcterms:modified>
</cp:coreProperties>
</file>