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8_{FA70EF94-BF5E-4368-83C7-81E73F74753D}" xr6:coauthVersionLast="44" xr6:coauthVersionMax="44" xr10:uidLastSave="{00000000-0000-0000-0000-000000000000}"/>
  <bookViews>
    <workbookView xWindow="-120" yWindow="-120" windowWidth="29040" windowHeight="15840" tabRatio="609" xr2:uid="{D4F7A39C-BCE1-4629-9953-0929B394A1C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C40" i="1"/>
  <c r="C39" i="1"/>
  <c r="F23" i="1"/>
  <c r="H5" i="1" s="1"/>
  <c r="D28" i="1" s="1"/>
  <c r="G32" i="1" s="1"/>
  <c r="F22" i="1"/>
  <c r="I5" i="1" s="1"/>
  <c r="D29" i="1" s="1"/>
  <c r="G33" i="1" s="1"/>
  <c r="I7" i="1"/>
  <c r="H7" i="1"/>
  <c r="D37" i="1" l="1"/>
  <c r="I4" i="1" s="1"/>
  <c r="D36" i="1"/>
  <c r="H4" i="1" s="1"/>
  <c r="W12" i="1"/>
  <c r="W13" i="1"/>
  <c r="X13" i="1"/>
  <c r="W14" i="1"/>
  <c r="X14" i="1"/>
  <c r="X12" i="1"/>
  <c r="U12" i="1"/>
  <c r="AB12" i="1" l="1"/>
  <c r="AB13" i="1" s="1"/>
  <c r="AB14" i="1" s="1"/>
  <c r="AB15" i="1" s="1"/>
  <c r="AB16" i="1" s="1"/>
  <c r="AB17" i="1" s="1"/>
  <c r="AB18" i="1" s="1"/>
  <c r="AB27" i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/>
  <c r="AB78" i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A77" i="1"/>
  <c r="AA78" i="1" s="1"/>
  <c r="AA27" i="1"/>
  <c r="AC27" i="1" s="1"/>
  <c r="AA12" i="1"/>
  <c r="AC12" i="1" s="1"/>
  <c r="V13" i="1"/>
  <c r="V14" i="1"/>
  <c r="V12" i="1"/>
  <c r="U13" i="1"/>
  <c r="U14" i="1"/>
  <c r="J5" i="1"/>
  <c r="J6" i="1"/>
  <c r="J4" i="1"/>
  <c r="C4" i="1"/>
  <c r="E16" i="1"/>
  <c r="I16" i="1" s="1"/>
  <c r="K17" i="1" s="1"/>
  <c r="J18" i="1" s="1"/>
  <c r="AA28" i="1" l="1"/>
  <c r="AC28" i="1" s="1"/>
  <c r="AB19" i="1"/>
  <c r="AB20" i="1" s="1"/>
  <c r="AB21" i="1" s="1"/>
  <c r="AB22" i="1" s="1"/>
  <c r="AB23" i="1" s="1"/>
  <c r="AB24" i="1" s="1"/>
  <c r="AB25" i="1" s="1"/>
  <c r="AB26" i="1" s="1"/>
  <c r="AA79" i="1"/>
  <c r="AC78" i="1"/>
  <c r="AC77" i="1"/>
  <c r="AA13" i="1"/>
  <c r="AA29" i="1" l="1"/>
  <c r="AA30" i="1"/>
  <c r="AC29" i="1"/>
  <c r="AA80" i="1"/>
  <c r="AC79" i="1"/>
  <c r="AC13" i="1"/>
  <c r="AA14" i="1"/>
  <c r="AA81" i="1" l="1"/>
  <c r="AC80" i="1"/>
  <c r="AA31" i="1"/>
  <c r="AC30" i="1"/>
  <c r="AC14" i="1"/>
  <c r="AA15" i="1"/>
  <c r="AA32" i="1" l="1"/>
  <c r="AC31" i="1"/>
  <c r="AA82" i="1"/>
  <c r="AC81" i="1"/>
  <c r="AA16" i="1"/>
  <c r="AC15" i="1"/>
  <c r="AA83" i="1" l="1"/>
  <c r="AC82" i="1"/>
  <c r="AA33" i="1"/>
  <c r="AC32" i="1"/>
  <c r="AA17" i="1"/>
  <c r="AC16" i="1"/>
  <c r="AA34" i="1" l="1"/>
  <c r="AC33" i="1"/>
  <c r="AA84" i="1"/>
  <c r="AC83" i="1"/>
  <c r="AA18" i="1"/>
  <c r="AA19" i="1" s="1"/>
  <c r="AC17" i="1"/>
  <c r="AC19" i="1" l="1"/>
  <c r="AA20" i="1"/>
  <c r="AA85" i="1"/>
  <c r="AC84" i="1"/>
  <c r="AA35" i="1"/>
  <c r="AC34" i="1"/>
  <c r="AC18" i="1"/>
  <c r="AC20" i="1" l="1"/>
  <c r="AA21" i="1"/>
  <c r="AA36" i="1"/>
  <c r="AC35" i="1"/>
  <c r="AA86" i="1"/>
  <c r="AC85" i="1"/>
  <c r="AC21" i="1" l="1"/>
  <c r="AA22" i="1"/>
  <c r="AA87" i="1"/>
  <c r="AC86" i="1"/>
  <c r="AA37" i="1"/>
  <c r="AC36" i="1"/>
  <c r="AC22" i="1" l="1"/>
  <c r="AA23" i="1"/>
  <c r="AA38" i="1"/>
  <c r="AC37" i="1"/>
  <c r="AA88" i="1"/>
  <c r="AC87" i="1"/>
  <c r="AA24" i="1" l="1"/>
  <c r="AC24" i="1" s="1"/>
  <c r="AC23" i="1"/>
  <c r="AA89" i="1"/>
  <c r="AC88" i="1"/>
  <c r="AA39" i="1"/>
  <c r="AC38" i="1"/>
  <c r="AA40" i="1" l="1"/>
  <c r="AC39" i="1"/>
  <c r="AA90" i="1"/>
  <c r="AC89" i="1"/>
  <c r="AA91" i="1" l="1"/>
  <c r="AC90" i="1"/>
  <c r="AA41" i="1"/>
  <c r="AC40" i="1"/>
  <c r="AA25" i="1"/>
  <c r="AA42" i="1" l="1"/>
  <c r="AC41" i="1"/>
  <c r="AA92" i="1"/>
  <c r="AC91" i="1"/>
  <c r="AA26" i="1"/>
  <c r="AC26" i="1" s="1"/>
  <c r="AC25" i="1"/>
  <c r="AA93" i="1" l="1"/>
  <c r="AC92" i="1"/>
  <c r="AA43" i="1"/>
  <c r="AC42" i="1"/>
  <c r="AA44" i="1" l="1"/>
  <c r="AC43" i="1"/>
  <c r="AA94" i="1"/>
  <c r="AC93" i="1"/>
  <c r="AA95" i="1" l="1"/>
  <c r="AC94" i="1"/>
  <c r="AA45" i="1"/>
  <c r="AC44" i="1"/>
  <c r="AA46" i="1" l="1"/>
  <c r="AC45" i="1"/>
  <c r="AA96" i="1"/>
  <c r="AC95" i="1"/>
  <c r="AA97" i="1" l="1"/>
  <c r="AC96" i="1"/>
  <c r="AA47" i="1"/>
  <c r="AC46" i="1"/>
  <c r="AA48" i="1" l="1"/>
  <c r="AC47" i="1"/>
  <c r="AA98" i="1"/>
  <c r="AC97" i="1"/>
  <c r="AA99" i="1" l="1"/>
  <c r="AC98" i="1"/>
  <c r="AA49" i="1"/>
  <c r="AC48" i="1"/>
  <c r="AA50" i="1" l="1"/>
  <c r="AC49" i="1"/>
  <c r="AA100" i="1"/>
  <c r="AC99" i="1"/>
  <c r="AA101" i="1" l="1"/>
  <c r="AC100" i="1"/>
  <c r="AA51" i="1"/>
  <c r="AC50" i="1"/>
  <c r="AA52" i="1" l="1"/>
  <c r="AC51" i="1"/>
  <c r="AA102" i="1"/>
  <c r="AC101" i="1"/>
  <c r="AA103" i="1" l="1"/>
  <c r="AC102" i="1"/>
  <c r="AA53" i="1"/>
  <c r="AC52" i="1"/>
  <c r="AA54" i="1" l="1"/>
  <c r="AC53" i="1"/>
  <c r="AA104" i="1"/>
  <c r="AC103" i="1"/>
  <c r="AA105" i="1" l="1"/>
  <c r="AC104" i="1"/>
  <c r="AA55" i="1"/>
  <c r="AC54" i="1"/>
  <c r="AA56" i="1" l="1"/>
  <c r="AC55" i="1"/>
  <c r="AA106" i="1"/>
  <c r="AC105" i="1"/>
  <c r="AA107" i="1" l="1"/>
  <c r="AC106" i="1"/>
  <c r="AA57" i="1"/>
  <c r="AC56" i="1"/>
  <c r="AA58" i="1" l="1"/>
  <c r="AC57" i="1"/>
  <c r="AA108" i="1"/>
  <c r="AC107" i="1"/>
  <c r="AA109" i="1" l="1"/>
  <c r="AC108" i="1"/>
  <c r="AA59" i="1"/>
  <c r="AC58" i="1"/>
  <c r="AA60" i="1" l="1"/>
  <c r="AC59" i="1"/>
  <c r="AA110" i="1"/>
  <c r="AC109" i="1"/>
  <c r="AA111" i="1" l="1"/>
  <c r="AC110" i="1"/>
  <c r="AA61" i="1"/>
  <c r="AC60" i="1"/>
  <c r="AA62" i="1" l="1"/>
  <c r="AC61" i="1"/>
  <c r="AA112" i="1"/>
  <c r="AC112" i="1" s="1"/>
  <c r="AC111" i="1"/>
  <c r="AA63" i="1" l="1"/>
  <c r="AC62" i="1"/>
  <c r="AA64" i="1" l="1"/>
  <c r="AC63" i="1"/>
  <c r="AA65" i="1" l="1"/>
  <c r="AC64" i="1"/>
  <c r="AA66" i="1" l="1"/>
  <c r="AC65" i="1"/>
  <c r="AA67" i="1" l="1"/>
  <c r="AC66" i="1"/>
  <c r="AA68" i="1" l="1"/>
  <c r="AC67" i="1"/>
  <c r="AA69" i="1" l="1"/>
  <c r="AC68" i="1"/>
  <c r="AA70" i="1" l="1"/>
  <c r="AC69" i="1"/>
  <c r="AA71" i="1" l="1"/>
  <c r="AC70" i="1"/>
  <c r="AA72" i="1" l="1"/>
  <c r="AC71" i="1"/>
  <c r="AA73" i="1" l="1"/>
  <c r="AC72" i="1"/>
  <c r="AA74" i="1" l="1"/>
  <c r="AC73" i="1"/>
  <c r="AA75" i="1" l="1"/>
  <c r="AC74" i="1"/>
  <c r="AA76" i="1" l="1"/>
  <c r="AC76" i="1" s="1"/>
  <c r="AC75" i="1"/>
</calcChain>
</file>

<file path=xl/sharedStrings.xml><?xml version="1.0" encoding="utf-8"?>
<sst xmlns="http://schemas.openxmlformats.org/spreadsheetml/2006/main" count="87" uniqueCount="68">
  <si>
    <t xml:space="preserve">A partire dai seguenti dati si costruisca la Piramide d'età della seguente popolazione </t>
  </si>
  <si>
    <r>
      <t>1) POP</t>
    </r>
    <r>
      <rPr>
        <vertAlign val="subscript"/>
        <sz val="11"/>
        <color theme="1"/>
        <rFont val="Calibri"/>
        <family val="2"/>
        <scheme val="minor"/>
      </rPr>
      <t>1.1.t</t>
    </r>
  </si>
  <si>
    <r>
      <t>2) RM</t>
    </r>
    <r>
      <rPr>
        <vertAlign val="superscript"/>
        <sz val="11"/>
        <color theme="1"/>
        <rFont val="Calibri"/>
        <family val="2"/>
        <scheme val="minor"/>
      </rPr>
      <t>T</t>
    </r>
  </si>
  <si>
    <r>
      <t>3) IV</t>
    </r>
    <r>
      <rPr>
        <vertAlign val="superscript"/>
        <sz val="11"/>
        <color theme="1"/>
        <rFont val="Calibri"/>
        <family val="2"/>
        <scheme val="minor"/>
      </rPr>
      <t>M</t>
    </r>
  </si>
  <si>
    <r>
      <t>4)IV</t>
    </r>
    <r>
      <rPr>
        <vertAlign val="superscript"/>
        <sz val="11"/>
        <color theme="1"/>
        <rFont val="Calibri"/>
        <family val="2"/>
        <scheme val="minor"/>
      </rPr>
      <t>F</t>
    </r>
  </si>
  <si>
    <t>5) % Pop. 15-64 su tot.</t>
  </si>
  <si>
    <t>75/100</t>
  </si>
  <si>
    <t>170/100</t>
  </si>
  <si>
    <t>210/100</t>
  </si>
  <si>
    <t>le classi di età sono</t>
  </si>
  <si>
    <t>0-14</t>
  </si>
  <si>
    <t xml:space="preserve">età x </t>
  </si>
  <si>
    <t xml:space="preserve">0-14 </t>
  </si>
  <si>
    <t xml:space="preserve">TOT. </t>
  </si>
  <si>
    <t xml:space="preserve">MASCHI </t>
  </si>
  <si>
    <t>FEMM</t>
  </si>
  <si>
    <t>TOT.</t>
  </si>
  <si>
    <t>x+0.75x=200000</t>
  </si>
  <si>
    <t>x=</t>
  </si>
  <si>
    <t>Per prima cosa mi calcolo il totale della popolazione femminile e maschile.</t>
  </si>
  <si>
    <r>
      <t>definisco x= POP</t>
    </r>
    <r>
      <rPr>
        <vertAlign val="super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e di coseguenza 0.75(=75/100)x sarà la popolazione maschile. Questo mi permette di affermare che:  </t>
    </r>
  </si>
  <si>
    <t>(popolazione femminile)</t>
  </si>
  <si>
    <t>mentre la popolazione maschile sarà 0.75*la popolazione femminile dati i dati precedenti=</t>
  </si>
  <si>
    <t>( sia per M. che per F.)</t>
  </si>
  <si>
    <t>dopodichè mi concentro sul dato 5) e mi calcolo la popolazione in età attiva moltiplicando il valore della popolazione ( per ogni sesso) * 60%</t>
  </si>
  <si>
    <t xml:space="preserve">F </t>
  </si>
  <si>
    <t>M.</t>
  </si>
  <si>
    <t>F .</t>
  </si>
  <si>
    <t xml:space="preserve">Pop. In età attiva su tot </t>
  </si>
  <si>
    <t xml:space="preserve">infine per calcolare l'ammontare della popolazione giovane e anziana utilizzo l'indice di vecchiaia </t>
  </si>
  <si>
    <t xml:space="preserve">Prima di tutto ho bisogno di calcolarmi l'ammontare della popolazione dipendente ( giovani + anziani ) per ogni sesso </t>
  </si>
  <si>
    <t>F.</t>
  </si>
  <si>
    <t>Pop 0-14</t>
  </si>
  <si>
    <t xml:space="preserve">M </t>
  </si>
  <si>
    <t xml:space="preserve">a questo punto definisco: </t>
  </si>
  <si>
    <t>x</t>
  </si>
  <si>
    <r>
      <t>Pop.dip.(Pop 65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+Pop 0-14)</t>
    </r>
  </si>
  <si>
    <r>
      <t>Pop. 65</t>
    </r>
    <r>
      <rPr>
        <vertAlign val="superscript"/>
        <sz val="11"/>
        <color theme="1"/>
        <rFont val="Calibri"/>
        <family val="2"/>
        <scheme val="minor"/>
      </rPr>
      <t>+</t>
    </r>
  </si>
  <si>
    <t>x+1.7x=</t>
  </si>
  <si>
    <t>x+2.1x=</t>
  </si>
  <si>
    <t xml:space="preserve">come prima risolvendo l'equazione mi ricavo la popolazione 0-14 ( giovani) per entrambi i sessi </t>
  </si>
  <si>
    <r>
      <t>e poi mi calcolo la popolazione 65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( anziani) per entrambi i sessi </t>
    </r>
  </si>
  <si>
    <t>PER RENDERE I DATI PIU' COERENTI ALLA REALTA' ARRONTONDO A 0 CIFRE DECIMALI</t>
  </si>
  <si>
    <t>CALCOLO DELLA PIRAMIDE D'ETA'</t>
  </si>
  <si>
    <t>densità freq.</t>
  </si>
  <si>
    <t>rel. Maschi</t>
  </si>
  <si>
    <t>rel. Femmine</t>
  </si>
  <si>
    <t>lim.inf</t>
  </si>
  <si>
    <t>lim.sup.</t>
  </si>
  <si>
    <t xml:space="preserve">ax </t>
  </si>
  <si>
    <t xml:space="preserve">età </t>
  </si>
  <si>
    <t>classi</t>
  </si>
  <si>
    <r>
      <t>x</t>
    </r>
    <r>
      <rPr>
        <vertAlign val="superscript"/>
        <sz val="11"/>
        <color theme="1"/>
        <rFont val="Calibri"/>
        <family val="2"/>
        <scheme val="minor"/>
      </rPr>
      <t>C</t>
    </r>
  </si>
  <si>
    <r>
      <t>d.f.r.</t>
    </r>
    <r>
      <rPr>
        <vertAlign val="superscript"/>
        <sz val="11"/>
        <color theme="1"/>
        <rFont val="Calibri"/>
        <family val="2"/>
        <scheme val="minor"/>
      </rPr>
      <t>F</t>
    </r>
  </si>
  <si>
    <r>
      <t>d.f.r.</t>
    </r>
    <r>
      <rPr>
        <vertAlign val="superscript"/>
        <sz val="11"/>
        <color theme="1"/>
        <rFont val="Calibri"/>
        <family val="2"/>
        <scheme val="minor"/>
      </rPr>
      <t>M</t>
    </r>
  </si>
  <si>
    <t xml:space="preserve">d.f.r.M - </t>
  </si>
  <si>
    <t>15-64</t>
  </si>
  <si>
    <t>65-99</t>
  </si>
  <si>
    <t>x=200000</t>
  </si>
  <si>
    <t xml:space="preserve">65-99 ( lo decido io di chiudere a 100) </t>
  </si>
  <si>
    <t>a riprova dei dati ottenuti sommo le due popolazioni e vedo che mi porta =</t>
  </si>
  <si>
    <t>pop.dip. (0-14) + (65+)</t>
  </si>
  <si>
    <t>(170/100)x</t>
  </si>
  <si>
    <t>(210/100)x</t>
  </si>
  <si>
    <t>x = 3429/2.7 =</t>
  </si>
  <si>
    <t>x=4571/3.1 =</t>
  </si>
  <si>
    <t>3429-1270=</t>
  </si>
  <si>
    <t>4571-1475=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</si>
</sst>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9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0" applyNumberFormat="1"/>
    <xf numFmtId="1" fontId="0" fillId="0" borderId="0" xfId="0" applyNumberFormat="1"/>
    <xf numFmtId="1" fontId="6" fillId="0" borderId="0" xfId="0" applyNumberFormat="1" applyFont="1"/>
    <xf numFmtId="1" fontId="0" fillId="0" borderId="0" xfId="0" applyNumberFormat="1" applyFont="1"/>
    <xf numFmtId="1" fontId="4" fillId="0" borderId="0" xfId="0" applyNumberFormat="1" applyFont="1"/>
    <xf numFmtId="1" fontId="1" fillId="0" borderId="0" xfId="0" applyNumberFormat="1" applyFont="1"/>
    <xf numFmtId="1" fontId="5" fillId="0" borderId="0" xfId="0" applyNumberFormat="1" applyFon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7" fillId="0" borderId="0" xfId="0" applyNumberFormat="1" applyFont="1"/>
    <xf numFmtId="0" fontId="0" fillId="0" borderId="0" xfId="0" quotePrefix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Piramide d'età della popolazione</a:t>
            </a:r>
            <a:r>
              <a:rPr lang="it-IT" baseline="0"/>
              <a:t> in esame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8483037351352514E-2"/>
          <c:y val="0.15159890338509022"/>
          <c:w val="0.923033925297295"/>
          <c:h val="0.67462131235616285"/>
        </c:manualLayout>
      </c:layout>
      <c:barChart>
        <c:barDir val="bar"/>
        <c:grouping val="clustered"/>
        <c:varyColors val="0"/>
        <c:ser>
          <c:idx val="0"/>
          <c:order val="0"/>
          <c:tx>
            <c:v>Femmine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Foglio1!$Z$12:$Z$112</c:f>
              <c:strCache>
                <c:ptCount val="83"/>
                <c:pt idx="7">
                  <c:v>0-14</c:v>
                </c:pt>
                <c:pt idx="40">
                  <c:v>15-64</c:v>
                </c:pt>
                <c:pt idx="82">
                  <c:v>65-99</c:v>
                </c:pt>
              </c:strCache>
            </c:strRef>
          </c:cat>
          <c:val>
            <c:numRef>
              <c:f>Foglio1!$AB$12:$AB$112</c:f>
              <c:numCache>
                <c:formatCode>General</c:formatCode>
                <c:ptCount val="101"/>
                <c:pt idx="0">
                  <c:v>4.9155145929339478E-3</c:v>
                </c:pt>
                <c:pt idx="1">
                  <c:v>4.9155145929339478E-3</c:v>
                </c:pt>
                <c:pt idx="2">
                  <c:v>4.9155145929339478E-3</c:v>
                </c:pt>
                <c:pt idx="3">
                  <c:v>4.9155145929339478E-3</c:v>
                </c:pt>
                <c:pt idx="4">
                  <c:v>4.9155145929339478E-3</c:v>
                </c:pt>
                <c:pt idx="5">
                  <c:v>4.9155145929339478E-3</c:v>
                </c:pt>
                <c:pt idx="6">
                  <c:v>4.9155145929339478E-3</c:v>
                </c:pt>
                <c:pt idx="7">
                  <c:v>4.9155145929339478E-3</c:v>
                </c:pt>
                <c:pt idx="8">
                  <c:v>4.9155145929339478E-3</c:v>
                </c:pt>
                <c:pt idx="9">
                  <c:v>4.9155145929339478E-3</c:v>
                </c:pt>
                <c:pt idx="10">
                  <c:v>4.9155145929339478E-3</c:v>
                </c:pt>
                <c:pt idx="11">
                  <c:v>4.9155145929339478E-3</c:v>
                </c:pt>
                <c:pt idx="12">
                  <c:v>4.9155145929339478E-3</c:v>
                </c:pt>
                <c:pt idx="13">
                  <c:v>4.9155145929339478E-3</c:v>
                </c:pt>
                <c:pt idx="14">
                  <c:v>4.9155145929339478E-3</c:v>
                </c:pt>
                <c:pt idx="15">
                  <c:v>6.8571428571428585E-3</c:v>
                </c:pt>
                <c:pt idx="16">
                  <c:v>6.8571428571428585E-3</c:v>
                </c:pt>
                <c:pt idx="17">
                  <c:v>6.8571428571428585E-3</c:v>
                </c:pt>
                <c:pt idx="18">
                  <c:v>6.8571428571428585E-3</c:v>
                </c:pt>
                <c:pt idx="19">
                  <c:v>6.8571428571428585E-3</c:v>
                </c:pt>
                <c:pt idx="20">
                  <c:v>6.8571428571428585E-3</c:v>
                </c:pt>
                <c:pt idx="21">
                  <c:v>6.8571428571428585E-3</c:v>
                </c:pt>
                <c:pt idx="22">
                  <c:v>6.8571428571428585E-3</c:v>
                </c:pt>
                <c:pt idx="23">
                  <c:v>6.8571428571428585E-3</c:v>
                </c:pt>
                <c:pt idx="24">
                  <c:v>6.8571428571428585E-3</c:v>
                </c:pt>
                <c:pt idx="25">
                  <c:v>6.8571428571428585E-3</c:v>
                </c:pt>
                <c:pt idx="26">
                  <c:v>6.8571428571428585E-3</c:v>
                </c:pt>
                <c:pt idx="27">
                  <c:v>6.8571428571428585E-3</c:v>
                </c:pt>
                <c:pt idx="28">
                  <c:v>6.8571428571428585E-3</c:v>
                </c:pt>
                <c:pt idx="29">
                  <c:v>6.8571428571428585E-3</c:v>
                </c:pt>
                <c:pt idx="30">
                  <c:v>6.8571428571428585E-3</c:v>
                </c:pt>
                <c:pt idx="31">
                  <c:v>6.8571428571428585E-3</c:v>
                </c:pt>
                <c:pt idx="32">
                  <c:v>6.8571428571428585E-3</c:v>
                </c:pt>
                <c:pt idx="33">
                  <c:v>6.8571428571428585E-3</c:v>
                </c:pt>
                <c:pt idx="34">
                  <c:v>6.8571428571428585E-3</c:v>
                </c:pt>
                <c:pt idx="35">
                  <c:v>6.8571428571428585E-3</c:v>
                </c:pt>
                <c:pt idx="36">
                  <c:v>6.8571428571428585E-3</c:v>
                </c:pt>
                <c:pt idx="37">
                  <c:v>6.8571428571428585E-3</c:v>
                </c:pt>
                <c:pt idx="38">
                  <c:v>6.8571428571428585E-3</c:v>
                </c:pt>
                <c:pt idx="39">
                  <c:v>6.8571428571428585E-3</c:v>
                </c:pt>
                <c:pt idx="40">
                  <c:v>6.8571428571428585E-3</c:v>
                </c:pt>
                <c:pt idx="41">
                  <c:v>6.8571428571428585E-3</c:v>
                </c:pt>
                <c:pt idx="42">
                  <c:v>6.8571428571428585E-3</c:v>
                </c:pt>
                <c:pt idx="43">
                  <c:v>6.8571428571428585E-3</c:v>
                </c:pt>
                <c:pt idx="44">
                  <c:v>6.8571428571428585E-3</c:v>
                </c:pt>
                <c:pt idx="45">
                  <c:v>6.8571428571428585E-3</c:v>
                </c:pt>
                <c:pt idx="46">
                  <c:v>6.8571428571428585E-3</c:v>
                </c:pt>
                <c:pt idx="47">
                  <c:v>6.8571428571428585E-3</c:v>
                </c:pt>
                <c:pt idx="48">
                  <c:v>6.8571428571428585E-3</c:v>
                </c:pt>
                <c:pt idx="49">
                  <c:v>6.8571428571428585E-3</c:v>
                </c:pt>
                <c:pt idx="50">
                  <c:v>6.8571428571428585E-3</c:v>
                </c:pt>
                <c:pt idx="51">
                  <c:v>6.8571428571428585E-3</c:v>
                </c:pt>
                <c:pt idx="52">
                  <c:v>6.8571428571428585E-3</c:v>
                </c:pt>
                <c:pt idx="53">
                  <c:v>6.8571428571428585E-3</c:v>
                </c:pt>
                <c:pt idx="54">
                  <c:v>6.8571428571428585E-3</c:v>
                </c:pt>
                <c:pt idx="55">
                  <c:v>6.8571428571428585E-3</c:v>
                </c:pt>
                <c:pt idx="56">
                  <c:v>6.8571428571428585E-3</c:v>
                </c:pt>
                <c:pt idx="57">
                  <c:v>6.8571428571428585E-3</c:v>
                </c:pt>
                <c:pt idx="58">
                  <c:v>6.8571428571428585E-3</c:v>
                </c:pt>
                <c:pt idx="59">
                  <c:v>6.8571428571428585E-3</c:v>
                </c:pt>
                <c:pt idx="60">
                  <c:v>6.8571428571428585E-3</c:v>
                </c:pt>
                <c:pt idx="61">
                  <c:v>6.8571428571428585E-3</c:v>
                </c:pt>
                <c:pt idx="62">
                  <c:v>6.8571428571428585E-3</c:v>
                </c:pt>
                <c:pt idx="63">
                  <c:v>6.8571428571428585E-3</c:v>
                </c:pt>
                <c:pt idx="64">
                  <c:v>6.8571428571428585E-3</c:v>
                </c:pt>
                <c:pt idx="65">
                  <c:v>4.423963133640553E-3</c:v>
                </c:pt>
                <c:pt idx="66">
                  <c:v>4.423963133640553E-3</c:v>
                </c:pt>
                <c:pt idx="67">
                  <c:v>4.423963133640553E-3</c:v>
                </c:pt>
                <c:pt idx="68">
                  <c:v>4.423963133640553E-3</c:v>
                </c:pt>
                <c:pt idx="69">
                  <c:v>4.423963133640553E-3</c:v>
                </c:pt>
                <c:pt idx="70">
                  <c:v>4.423963133640553E-3</c:v>
                </c:pt>
                <c:pt idx="71">
                  <c:v>4.423963133640553E-3</c:v>
                </c:pt>
                <c:pt idx="72">
                  <c:v>4.423963133640553E-3</c:v>
                </c:pt>
                <c:pt idx="73">
                  <c:v>4.423963133640553E-3</c:v>
                </c:pt>
                <c:pt idx="74">
                  <c:v>4.423963133640553E-3</c:v>
                </c:pt>
                <c:pt idx="75">
                  <c:v>4.423963133640553E-3</c:v>
                </c:pt>
                <c:pt idx="76">
                  <c:v>4.423963133640553E-3</c:v>
                </c:pt>
                <c:pt idx="77">
                  <c:v>4.423963133640553E-3</c:v>
                </c:pt>
                <c:pt idx="78">
                  <c:v>4.423963133640553E-3</c:v>
                </c:pt>
                <c:pt idx="79">
                  <c:v>4.423963133640553E-3</c:v>
                </c:pt>
                <c:pt idx="80">
                  <c:v>4.423963133640553E-3</c:v>
                </c:pt>
                <c:pt idx="81">
                  <c:v>4.423963133640553E-3</c:v>
                </c:pt>
                <c:pt idx="82">
                  <c:v>4.423963133640553E-3</c:v>
                </c:pt>
                <c:pt idx="83">
                  <c:v>4.423963133640553E-3</c:v>
                </c:pt>
                <c:pt idx="84">
                  <c:v>4.423963133640553E-3</c:v>
                </c:pt>
                <c:pt idx="85">
                  <c:v>4.423963133640553E-3</c:v>
                </c:pt>
                <c:pt idx="86">
                  <c:v>4.423963133640553E-3</c:v>
                </c:pt>
                <c:pt idx="87">
                  <c:v>4.423963133640553E-3</c:v>
                </c:pt>
                <c:pt idx="88">
                  <c:v>4.423963133640553E-3</c:v>
                </c:pt>
                <c:pt idx="89">
                  <c:v>4.423963133640553E-3</c:v>
                </c:pt>
                <c:pt idx="90">
                  <c:v>4.423963133640553E-3</c:v>
                </c:pt>
                <c:pt idx="91">
                  <c:v>4.423963133640553E-3</c:v>
                </c:pt>
                <c:pt idx="92">
                  <c:v>4.423963133640553E-3</c:v>
                </c:pt>
                <c:pt idx="93">
                  <c:v>4.423963133640553E-3</c:v>
                </c:pt>
                <c:pt idx="94">
                  <c:v>4.423963133640553E-3</c:v>
                </c:pt>
                <c:pt idx="95">
                  <c:v>4.423963133640553E-3</c:v>
                </c:pt>
                <c:pt idx="96">
                  <c:v>4.423963133640553E-3</c:v>
                </c:pt>
                <c:pt idx="97">
                  <c:v>4.423963133640553E-3</c:v>
                </c:pt>
                <c:pt idx="98">
                  <c:v>4.423963133640553E-3</c:v>
                </c:pt>
                <c:pt idx="99">
                  <c:v>4.423963133640553E-3</c:v>
                </c:pt>
                <c:pt idx="100">
                  <c:v>4.423963133640553E-3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4-40C3-9C35-02BE472F0058}"/>
            </c:ext>
          </c:extLst>
        </c:ser>
        <c:ser>
          <c:idx val="1"/>
          <c:order val="1"/>
          <c:tx>
            <c:v>Maschi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Foglio1!$Z$12:$Z$112</c:f>
              <c:strCache>
                <c:ptCount val="83"/>
                <c:pt idx="7">
                  <c:v>0-14</c:v>
                </c:pt>
                <c:pt idx="40">
                  <c:v>15-64</c:v>
                </c:pt>
                <c:pt idx="82">
                  <c:v>65-99</c:v>
                </c:pt>
              </c:strCache>
            </c:strRef>
          </c:cat>
          <c:val>
            <c:numRef>
              <c:f>Foglio1!$AC$12:$AC$112</c:f>
              <c:numCache>
                <c:formatCode>General</c:formatCode>
                <c:ptCount val="101"/>
                <c:pt idx="0">
                  <c:v>-4.232804232804234E-3</c:v>
                </c:pt>
                <c:pt idx="1">
                  <c:v>-4.232804232804234E-3</c:v>
                </c:pt>
                <c:pt idx="2">
                  <c:v>-4.232804232804234E-3</c:v>
                </c:pt>
                <c:pt idx="3">
                  <c:v>-4.232804232804234E-3</c:v>
                </c:pt>
                <c:pt idx="4">
                  <c:v>-4.232804232804234E-3</c:v>
                </c:pt>
                <c:pt idx="5">
                  <c:v>-4.232804232804234E-3</c:v>
                </c:pt>
                <c:pt idx="6">
                  <c:v>-4.232804232804234E-3</c:v>
                </c:pt>
                <c:pt idx="7">
                  <c:v>-4.232804232804234E-3</c:v>
                </c:pt>
                <c:pt idx="8">
                  <c:v>-4.232804232804234E-3</c:v>
                </c:pt>
                <c:pt idx="9">
                  <c:v>-4.232804232804234E-3</c:v>
                </c:pt>
                <c:pt idx="10">
                  <c:v>-4.232804232804234E-3</c:v>
                </c:pt>
                <c:pt idx="11">
                  <c:v>-4.232804232804234E-3</c:v>
                </c:pt>
                <c:pt idx="12">
                  <c:v>-4.232804232804234E-3</c:v>
                </c:pt>
                <c:pt idx="13">
                  <c:v>-4.232804232804234E-3</c:v>
                </c:pt>
                <c:pt idx="14">
                  <c:v>-4.232804232804234E-3</c:v>
                </c:pt>
                <c:pt idx="15">
                  <c:v>-5.1428571428571435E-3</c:v>
                </c:pt>
                <c:pt idx="16">
                  <c:v>-5.1428571428571435E-3</c:v>
                </c:pt>
                <c:pt idx="17">
                  <c:v>-5.1428571428571435E-3</c:v>
                </c:pt>
                <c:pt idx="18">
                  <c:v>-5.1428571428571435E-3</c:v>
                </c:pt>
                <c:pt idx="19">
                  <c:v>-5.1428571428571435E-3</c:v>
                </c:pt>
                <c:pt idx="20">
                  <c:v>-5.1428571428571435E-3</c:v>
                </c:pt>
                <c:pt idx="21">
                  <c:v>-5.1428571428571435E-3</c:v>
                </c:pt>
                <c:pt idx="22">
                  <c:v>-5.1428571428571435E-3</c:v>
                </c:pt>
                <c:pt idx="23">
                  <c:v>-5.1428571428571435E-3</c:v>
                </c:pt>
                <c:pt idx="24">
                  <c:v>-5.1428571428571435E-3</c:v>
                </c:pt>
                <c:pt idx="25">
                  <c:v>-5.1428571428571435E-3</c:v>
                </c:pt>
                <c:pt idx="26">
                  <c:v>-5.1428571428571435E-3</c:v>
                </c:pt>
                <c:pt idx="27">
                  <c:v>-5.1428571428571435E-3</c:v>
                </c:pt>
                <c:pt idx="28">
                  <c:v>-5.1428571428571435E-3</c:v>
                </c:pt>
                <c:pt idx="29">
                  <c:v>-5.1428571428571435E-3</c:v>
                </c:pt>
                <c:pt idx="30">
                  <c:v>-5.1428571428571435E-3</c:v>
                </c:pt>
                <c:pt idx="31">
                  <c:v>-5.1428571428571435E-3</c:v>
                </c:pt>
                <c:pt idx="32">
                  <c:v>-5.1428571428571435E-3</c:v>
                </c:pt>
                <c:pt idx="33">
                  <c:v>-5.1428571428571435E-3</c:v>
                </c:pt>
                <c:pt idx="34">
                  <c:v>-5.1428571428571435E-3</c:v>
                </c:pt>
                <c:pt idx="35">
                  <c:v>-5.1428571428571435E-3</c:v>
                </c:pt>
                <c:pt idx="36">
                  <c:v>-5.1428571428571435E-3</c:v>
                </c:pt>
                <c:pt idx="37">
                  <c:v>-5.1428571428571435E-3</c:v>
                </c:pt>
                <c:pt idx="38">
                  <c:v>-5.1428571428571435E-3</c:v>
                </c:pt>
                <c:pt idx="39">
                  <c:v>-5.1428571428571435E-3</c:v>
                </c:pt>
                <c:pt idx="40">
                  <c:v>-5.1428571428571435E-3</c:v>
                </c:pt>
                <c:pt idx="41">
                  <c:v>-5.1428571428571435E-3</c:v>
                </c:pt>
                <c:pt idx="42">
                  <c:v>-5.1428571428571435E-3</c:v>
                </c:pt>
                <c:pt idx="43">
                  <c:v>-5.1428571428571435E-3</c:v>
                </c:pt>
                <c:pt idx="44">
                  <c:v>-5.1428571428571435E-3</c:v>
                </c:pt>
                <c:pt idx="45">
                  <c:v>-5.1428571428571435E-3</c:v>
                </c:pt>
                <c:pt idx="46">
                  <c:v>-5.1428571428571435E-3</c:v>
                </c:pt>
                <c:pt idx="47">
                  <c:v>-5.1428571428571435E-3</c:v>
                </c:pt>
                <c:pt idx="48">
                  <c:v>-5.1428571428571435E-3</c:v>
                </c:pt>
                <c:pt idx="49">
                  <c:v>-5.1428571428571435E-3</c:v>
                </c:pt>
                <c:pt idx="50">
                  <c:v>-5.1428571428571435E-3</c:v>
                </c:pt>
                <c:pt idx="51">
                  <c:v>-5.1428571428571435E-3</c:v>
                </c:pt>
                <c:pt idx="52">
                  <c:v>-5.1428571428571435E-3</c:v>
                </c:pt>
                <c:pt idx="53">
                  <c:v>-5.1428571428571435E-3</c:v>
                </c:pt>
                <c:pt idx="54">
                  <c:v>-5.1428571428571435E-3</c:v>
                </c:pt>
                <c:pt idx="55">
                  <c:v>-5.1428571428571435E-3</c:v>
                </c:pt>
                <c:pt idx="56">
                  <c:v>-5.1428571428571435E-3</c:v>
                </c:pt>
                <c:pt idx="57">
                  <c:v>-5.1428571428571435E-3</c:v>
                </c:pt>
                <c:pt idx="58">
                  <c:v>-5.1428571428571435E-3</c:v>
                </c:pt>
                <c:pt idx="59">
                  <c:v>-5.1428571428571435E-3</c:v>
                </c:pt>
                <c:pt idx="60">
                  <c:v>-5.1428571428571435E-3</c:v>
                </c:pt>
                <c:pt idx="61">
                  <c:v>-5.1428571428571435E-3</c:v>
                </c:pt>
                <c:pt idx="62">
                  <c:v>-5.1428571428571435E-3</c:v>
                </c:pt>
                <c:pt idx="63">
                  <c:v>-5.1428571428571435E-3</c:v>
                </c:pt>
                <c:pt idx="64">
                  <c:v>-5.1428571428571435E-3</c:v>
                </c:pt>
                <c:pt idx="65">
                  <c:v>-3.0839002267573699E-3</c:v>
                </c:pt>
                <c:pt idx="66">
                  <c:v>-3.0839002267573699E-3</c:v>
                </c:pt>
                <c:pt idx="67">
                  <c:v>-3.0839002267573699E-3</c:v>
                </c:pt>
                <c:pt idx="68">
                  <c:v>-3.0839002267573699E-3</c:v>
                </c:pt>
                <c:pt idx="69">
                  <c:v>-3.0839002267573699E-3</c:v>
                </c:pt>
                <c:pt idx="70">
                  <c:v>-3.0839002267573699E-3</c:v>
                </c:pt>
                <c:pt idx="71">
                  <c:v>-3.0839002267573699E-3</c:v>
                </c:pt>
                <c:pt idx="72">
                  <c:v>-3.0839002267573699E-3</c:v>
                </c:pt>
                <c:pt idx="73">
                  <c:v>-3.0839002267573699E-3</c:v>
                </c:pt>
                <c:pt idx="74">
                  <c:v>-3.0839002267573699E-3</c:v>
                </c:pt>
                <c:pt idx="75">
                  <c:v>-3.0839002267573699E-3</c:v>
                </c:pt>
                <c:pt idx="76">
                  <c:v>-3.0839002267573699E-3</c:v>
                </c:pt>
                <c:pt idx="77">
                  <c:v>-3.0839002267573699E-3</c:v>
                </c:pt>
                <c:pt idx="78">
                  <c:v>-3.0839002267573699E-3</c:v>
                </c:pt>
                <c:pt idx="79">
                  <c:v>-3.0839002267573699E-3</c:v>
                </c:pt>
                <c:pt idx="80">
                  <c:v>-3.0839002267573699E-3</c:v>
                </c:pt>
                <c:pt idx="81">
                  <c:v>-3.0839002267573699E-3</c:v>
                </c:pt>
                <c:pt idx="82">
                  <c:v>-3.0839002267573699E-3</c:v>
                </c:pt>
                <c:pt idx="83">
                  <c:v>-3.0839002267573699E-3</c:v>
                </c:pt>
                <c:pt idx="84">
                  <c:v>-3.0839002267573699E-3</c:v>
                </c:pt>
                <c:pt idx="85">
                  <c:v>-3.0839002267573699E-3</c:v>
                </c:pt>
                <c:pt idx="86">
                  <c:v>-3.0839002267573699E-3</c:v>
                </c:pt>
                <c:pt idx="87">
                  <c:v>-3.0839002267573699E-3</c:v>
                </c:pt>
                <c:pt idx="88">
                  <c:v>-3.0839002267573699E-3</c:v>
                </c:pt>
                <c:pt idx="89">
                  <c:v>-3.0839002267573699E-3</c:v>
                </c:pt>
                <c:pt idx="90">
                  <c:v>-3.0839002267573699E-3</c:v>
                </c:pt>
                <c:pt idx="91">
                  <c:v>-3.0839002267573699E-3</c:v>
                </c:pt>
                <c:pt idx="92">
                  <c:v>-3.0839002267573699E-3</c:v>
                </c:pt>
                <c:pt idx="93">
                  <c:v>-3.0839002267573699E-3</c:v>
                </c:pt>
                <c:pt idx="94">
                  <c:v>-3.0839002267573699E-3</c:v>
                </c:pt>
                <c:pt idx="95">
                  <c:v>-3.0839002267573699E-3</c:v>
                </c:pt>
                <c:pt idx="96">
                  <c:v>-3.0839002267573699E-3</c:v>
                </c:pt>
                <c:pt idx="97">
                  <c:v>-3.0839002267573699E-3</c:v>
                </c:pt>
                <c:pt idx="98">
                  <c:v>-3.0839002267573699E-3</c:v>
                </c:pt>
                <c:pt idx="99">
                  <c:v>-3.0839002267573699E-3</c:v>
                </c:pt>
                <c:pt idx="100">
                  <c:v>-3.0839002267573699E-3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54-40C3-9C35-02BE472F0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54854688"/>
        <c:axId val="554861576"/>
      </c:barChart>
      <c:catAx>
        <c:axId val="554854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4861576"/>
        <c:crosses val="autoZero"/>
        <c:auto val="1"/>
        <c:lblAlgn val="ctr"/>
        <c:lblOffset val="100"/>
        <c:noMultiLvlLbl val="0"/>
      </c:catAx>
      <c:valAx>
        <c:axId val="55486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[Red]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485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180975</xdr:rowOff>
    </xdr:from>
    <xdr:to>
      <xdr:col>12</xdr:col>
      <xdr:colOff>130683</xdr:colOff>
      <xdr:row>6</xdr:row>
      <xdr:rowOff>8382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15FDC4A2-4245-4F45-AC75-B38E0D8AB8B2}"/>
            </a:ext>
          </a:extLst>
        </xdr:cNvPr>
        <xdr:cNvSpPr/>
      </xdr:nvSpPr>
      <xdr:spPr>
        <a:xfrm>
          <a:off x="7162800" y="790575"/>
          <a:ext cx="978408" cy="4846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30</xdr:col>
      <xdr:colOff>9524</xdr:colOff>
      <xdr:row>9</xdr:row>
      <xdr:rowOff>138111</xdr:rowOff>
    </xdr:from>
    <xdr:to>
      <xdr:col>40</xdr:col>
      <xdr:colOff>171450</xdr:colOff>
      <xdr:row>27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31E8BF8-0D46-48E0-8F20-A63566842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87C94-1172-4EE9-9954-5F37B66CE2ED}">
  <dimension ref="A1:AC112"/>
  <sheetViews>
    <sheetView tabSelected="1" topLeftCell="M10" workbookViewId="0">
      <selection activeCell="P12" sqref="P12:R15"/>
    </sheetView>
  </sheetViews>
  <sheetFormatPr defaultRowHeight="15" x14ac:dyDescent="0.25"/>
  <cols>
    <col min="1" max="1" width="19.5703125" customWidth="1"/>
    <col min="2" max="2" width="10.5703125" customWidth="1"/>
    <col min="4" max="4" width="9.5703125" bestFit="1" customWidth="1"/>
    <col min="19" max="19" width="6.85546875" bestFit="1" customWidth="1"/>
    <col min="20" max="20" width="8.140625" bestFit="1" customWidth="1"/>
    <col min="23" max="23" width="12.28515625" bestFit="1" customWidth="1"/>
    <col min="24" max="24" width="12.85546875" bestFit="1" customWidth="1"/>
  </cols>
  <sheetData>
    <row r="1" spans="1:29" x14ac:dyDescent="0.25">
      <c r="A1" t="s">
        <v>0</v>
      </c>
    </row>
    <row r="3" spans="1:29" ht="18" x14ac:dyDescent="0.35">
      <c r="A3" t="s">
        <v>1</v>
      </c>
      <c r="B3" s="2">
        <v>20000</v>
      </c>
      <c r="G3" t="s">
        <v>11</v>
      </c>
      <c r="H3" t="s">
        <v>14</v>
      </c>
      <c r="I3" t="s">
        <v>15</v>
      </c>
      <c r="J3" t="s">
        <v>16</v>
      </c>
    </row>
    <row r="4" spans="1:29" ht="17.25" x14ac:dyDescent="0.25">
      <c r="A4" t="s">
        <v>2</v>
      </c>
      <c r="B4" t="s">
        <v>6</v>
      </c>
      <c r="C4">
        <f>75/100</f>
        <v>0.75</v>
      </c>
      <c r="G4" t="s">
        <v>12</v>
      </c>
      <c r="H4" s="15">
        <f>D36</f>
        <v>1269.8412698412701</v>
      </c>
      <c r="I4" s="15">
        <f>D37</f>
        <v>1474.6543778801843</v>
      </c>
      <c r="J4" s="7">
        <f>I4+H4</f>
        <v>2744.4956477214546</v>
      </c>
    </row>
    <row r="5" spans="1:29" ht="17.25" x14ac:dyDescent="0.25">
      <c r="A5" t="s">
        <v>3</v>
      </c>
      <c r="B5" t="s">
        <v>7</v>
      </c>
      <c r="G5" t="s">
        <v>56</v>
      </c>
      <c r="H5" s="8">
        <f>F23</f>
        <v>5142.8571428571431</v>
      </c>
      <c r="I5" s="8">
        <f>F22</f>
        <v>6857.1428571428578</v>
      </c>
      <c r="J5" s="7">
        <f t="shared" ref="J5:J6" si="0">I5+H5</f>
        <v>12000</v>
      </c>
      <c r="N5" t="s">
        <v>42</v>
      </c>
    </row>
    <row r="6" spans="1:29" ht="17.25" x14ac:dyDescent="0.25">
      <c r="A6" t="s">
        <v>4</v>
      </c>
      <c r="B6" t="s">
        <v>8</v>
      </c>
      <c r="G6" t="s">
        <v>57</v>
      </c>
      <c r="H6" s="9">
        <f>C39</f>
        <v>2158.730158730159</v>
      </c>
      <c r="I6" s="7">
        <f>C40</f>
        <v>3096.7741935483873</v>
      </c>
      <c r="J6" s="7">
        <f t="shared" si="0"/>
        <v>5255.5043522785463</v>
      </c>
    </row>
    <row r="7" spans="1:29" x14ac:dyDescent="0.25">
      <c r="A7" t="s">
        <v>5</v>
      </c>
      <c r="B7" s="1">
        <v>0.6</v>
      </c>
      <c r="G7" t="s">
        <v>13</v>
      </c>
      <c r="H7" s="10">
        <f>K17</f>
        <v>8571.4285714285725</v>
      </c>
      <c r="I7" s="10">
        <f>I16</f>
        <v>11428.571428571429</v>
      </c>
      <c r="J7" s="11">
        <v>20000</v>
      </c>
    </row>
    <row r="8" spans="1:29" x14ac:dyDescent="0.25">
      <c r="A8" t="s">
        <v>23</v>
      </c>
    </row>
    <row r="9" spans="1:29" x14ac:dyDescent="0.25">
      <c r="A9" t="s">
        <v>9</v>
      </c>
      <c r="O9" t="s">
        <v>43</v>
      </c>
    </row>
    <row r="10" spans="1:29" x14ac:dyDescent="0.25">
      <c r="A10" t="s">
        <v>10</v>
      </c>
      <c r="W10" t="s">
        <v>44</v>
      </c>
      <c r="X10" t="s">
        <v>44</v>
      </c>
    </row>
    <row r="11" spans="1:29" ht="17.25" x14ac:dyDescent="0.25">
      <c r="A11" t="s">
        <v>56</v>
      </c>
      <c r="O11" t="s">
        <v>11</v>
      </c>
      <c r="P11" t="s">
        <v>14</v>
      </c>
      <c r="Q11" t="s">
        <v>15</v>
      </c>
      <c r="R11" t="s">
        <v>16</v>
      </c>
      <c r="S11" t="s">
        <v>47</v>
      </c>
      <c r="T11" t="s">
        <v>48</v>
      </c>
      <c r="U11" t="s">
        <v>49</v>
      </c>
      <c r="V11" t="s">
        <v>52</v>
      </c>
      <c r="W11" t="s">
        <v>45</v>
      </c>
      <c r="X11" t="s">
        <v>46</v>
      </c>
      <c r="Y11" t="s">
        <v>50</v>
      </c>
      <c r="Z11" t="s">
        <v>51</v>
      </c>
      <c r="AA11" t="s">
        <v>54</v>
      </c>
      <c r="AB11" t="s">
        <v>53</v>
      </c>
      <c r="AC11" t="s">
        <v>55</v>
      </c>
    </row>
    <row r="12" spans="1:29" x14ac:dyDescent="0.25">
      <c r="A12" t="s">
        <v>59</v>
      </c>
      <c r="O12" t="s">
        <v>12</v>
      </c>
      <c r="P12" s="12">
        <v>1269.8412698412701</v>
      </c>
      <c r="Q12" s="12">
        <v>1474.6543778801843</v>
      </c>
      <c r="R12" s="12">
        <v>2744.4956477214546</v>
      </c>
      <c r="S12">
        <v>0</v>
      </c>
      <c r="T12" s="12">
        <v>15</v>
      </c>
      <c r="U12" s="7">
        <f>T12-S12</f>
        <v>15</v>
      </c>
      <c r="V12" s="6">
        <f>(T12+S12)/2</f>
        <v>7.5</v>
      </c>
      <c r="W12">
        <f>(P12/$U12)/$R$15</f>
        <v>4.232804232804234E-3</v>
      </c>
      <c r="X12">
        <f>(Q12/$U12)/$R$15</f>
        <v>4.9155145929339478E-3</v>
      </c>
      <c r="Y12">
        <v>0</v>
      </c>
      <c r="AA12">
        <f>W12</f>
        <v>4.232804232804234E-3</v>
      </c>
      <c r="AB12">
        <f>X12</f>
        <v>4.9155145929339478E-3</v>
      </c>
      <c r="AC12">
        <f>-AA12</f>
        <v>-4.232804232804234E-3</v>
      </c>
    </row>
    <row r="13" spans="1:29" x14ac:dyDescent="0.25">
      <c r="O13" t="s">
        <v>56</v>
      </c>
      <c r="P13" s="12">
        <v>5142.8571428571431</v>
      </c>
      <c r="Q13" s="12">
        <v>6857.1428571428578</v>
      </c>
      <c r="R13" s="12">
        <v>12000</v>
      </c>
      <c r="S13">
        <v>15</v>
      </c>
      <c r="T13" s="12">
        <v>65</v>
      </c>
      <c r="U13" s="7">
        <f t="shared" ref="U13:U14" si="1">T13-S13</f>
        <v>50</v>
      </c>
      <c r="V13" s="6">
        <f t="shared" ref="V13:V14" si="2">(T13+S13)/2</f>
        <v>40</v>
      </c>
      <c r="W13">
        <f t="shared" ref="W13:W14" si="3">(P13/$U13)/$R$15</f>
        <v>5.1428571428571435E-3</v>
      </c>
      <c r="X13">
        <f t="shared" ref="X13:X14" si="4">(Q13/$U13)/$R$15</f>
        <v>6.8571428571428585E-3</v>
      </c>
      <c r="Y13">
        <v>1</v>
      </c>
      <c r="AA13">
        <f>AA12</f>
        <v>4.232804232804234E-3</v>
      </c>
      <c r="AB13">
        <f>AB12</f>
        <v>4.9155145929339478E-3</v>
      </c>
      <c r="AC13">
        <f t="shared" ref="AC13:AC76" si="5">-AA13</f>
        <v>-4.232804232804234E-3</v>
      </c>
    </row>
    <row r="14" spans="1:29" x14ac:dyDescent="0.25">
      <c r="A14" t="s">
        <v>19</v>
      </c>
      <c r="O14" t="s">
        <v>57</v>
      </c>
      <c r="P14" s="12">
        <v>2158.730158730159</v>
      </c>
      <c r="Q14" s="12">
        <v>3096.7741935483873</v>
      </c>
      <c r="R14" s="12">
        <v>5255.5043522785463</v>
      </c>
      <c r="S14">
        <v>65</v>
      </c>
      <c r="T14" s="12">
        <v>100</v>
      </c>
      <c r="U14" s="7">
        <f t="shared" si="1"/>
        <v>35</v>
      </c>
      <c r="V14" s="6">
        <f t="shared" si="2"/>
        <v>82.5</v>
      </c>
      <c r="W14">
        <f t="shared" si="3"/>
        <v>3.0839002267573699E-3</v>
      </c>
      <c r="X14">
        <f t="shared" si="4"/>
        <v>4.423963133640553E-3</v>
      </c>
      <c r="Y14">
        <v>2</v>
      </c>
      <c r="AA14">
        <f t="shared" ref="AA14:AB26" si="6">AA13</f>
        <v>4.232804232804234E-3</v>
      </c>
      <c r="AB14">
        <f t="shared" si="6"/>
        <v>4.9155145929339478E-3</v>
      </c>
      <c r="AC14">
        <f t="shared" si="5"/>
        <v>-4.232804232804234E-3</v>
      </c>
    </row>
    <row r="15" spans="1:29" ht="17.25" x14ac:dyDescent="0.25">
      <c r="A15" t="s">
        <v>20</v>
      </c>
      <c r="O15" t="s">
        <v>13</v>
      </c>
      <c r="P15" s="12">
        <v>8571.4285714285725</v>
      </c>
      <c r="Q15" s="12">
        <v>11428.571428571429</v>
      </c>
      <c r="R15" s="12">
        <v>20000</v>
      </c>
      <c r="Y15">
        <v>3</v>
      </c>
      <c r="AA15">
        <f t="shared" si="6"/>
        <v>4.232804232804234E-3</v>
      </c>
      <c r="AB15">
        <f t="shared" si="6"/>
        <v>4.9155145929339478E-3</v>
      </c>
      <c r="AC15">
        <f t="shared" si="5"/>
        <v>-4.232804232804234E-3</v>
      </c>
    </row>
    <row r="16" spans="1:29" x14ac:dyDescent="0.25">
      <c r="B16" t="s">
        <v>17</v>
      </c>
      <c r="E16">
        <f>1+0.75</f>
        <v>1.75</v>
      </c>
      <c r="F16" t="s">
        <v>58</v>
      </c>
      <c r="H16" t="s">
        <v>18</v>
      </c>
      <c r="I16" s="3">
        <f>B3/E16</f>
        <v>11428.571428571429</v>
      </c>
      <c r="J16" t="s">
        <v>21</v>
      </c>
      <c r="Y16">
        <v>4</v>
      </c>
      <c r="AA16">
        <f t="shared" si="6"/>
        <v>4.232804232804234E-3</v>
      </c>
      <c r="AB16">
        <f t="shared" si="6"/>
        <v>4.9155145929339478E-3</v>
      </c>
      <c r="AC16">
        <f t="shared" si="5"/>
        <v>-4.232804232804234E-3</v>
      </c>
    </row>
    <row r="17" spans="1:29" x14ac:dyDescent="0.25">
      <c r="B17" t="s">
        <v>22</v>
      </c>
      <c r="K17" s="3">
        <f>I16*C4</f>
        <v>8571.4285714285725</v>
      </c>
      <c r="Y17">
        <v>5</v>
      </c>
      <c r="AA17">
        <f t="shared" si="6"/>
        <v>4.232804232804234E-3</v>
      </c>
      <c r="AB17">
        <f t="shared" si="6"/>
        <v>4.9155145929339478E-3</v>
      </c>
      <c r="AC17">
        <f t="shared" si="5"/>
        <v>-4.232804232804234E-3</v>
      </c>
    </row>
    <row r="18" spans="1:29" x14ac:dyDescent="0.25">
      <c r="B18" t="s">
        <v>60</v>
      </c>
      <c r="J18">
        <f>K17+I16</f>
        <v>20000</v>
      </c>
      <c r="Y18">
        <v>6</v>
      </c>
      <c r="AA18">
        <f t="shared" si="6"/>
        <v>4.232804232804234E-3</v>
      </c>
      <c r="AB18">
        <f t="shared" si="6"/>
        <v>4.9155145929339478E-3</v>
      </c>
      <c r="AC18">
        <f t="shared" si="5"/>
        <v>-4.232804232804234E-3</v>
      </c>
    </row>
    <row r="19" spans="1:29" x14ac:dyDescent="0.25">
      <c r="Y19">
        <v>7</v>
      </c>
      <c r="Z19" t="s">
        <v>10</v>
      </c>
      <c r="AA19">
        <f t="shared" si="6"/>
        <v>4.232804232804234E-3</v>
      </c>
      <c r="AB19">
        <f t="shared" si="6"/>
        <v>4.9155145929339478E-3</v>
      </c>
      <c r="AC19">
        <f t="shared" si="5"/>
        <v>-4.232804232804234E-3</v>
      </c>
    </row>
    <row r="20" spans="1:29" x14ac:dyDescent="0.25">
      <c r="A20" t="s">
        <v>24</v>
      </c>
      <c r="Y20">
        <v>8</v>
      </c>
      <c r="AA20">
        <f t="shared" si="6"/>
        <v>4.232804232804234E-3</v>
      </c>
      <c r="AB20">
        <f t="shared" si="6"/>
        <v>4.9155145929339478E-3</v>
      </c>
      <c r="AC20">
        <f t="shared" si="5"/>
        <v>-4.232804232804234E-3</v>
      </c>
    </row>
    <row r="21" spans="1:29" x14ac:dyDescent="0.25">
      <c r="C21" t="s">
        <v>28</v>
      </c>
      <c r="Y21">
        <v>9</v>
      </c>
      <c r="AA21">
        <f t="shared" si="6"/>
        <v>4.232804232804234E-3</v>
      </c>
      <c r="AB21">
        <f t="shared" si="6"/>
        <v>4.9155145929339478E-3</v>
      </c>
      <c r="AC21">
        <f t="shared" si="5"/>
        <v>-4.232804232804234E-3</v>
      </c>
    </row>
    <row r="22" spans="1:29" x14ac:dyDescent="0.25">
      <c r="A22" t="s">
        <v>27</v>
      </c>
      <c r="B22" s="4">
        <v>114285.71428571429</v>
      </c>
      <c r="C22" s="13">
        <v>0.6</v>
      </c>
      <c r="D22" s="14"/>
      <c r="F22" s="5">
        <f>I7*C22</f>
        <v>6857.1428571428578</v>
      </c>
      <c r="Y22">
        <v>10</v>
      </c>
      <c r="AA22">
        <f t="shared" si="6"/>
        <v>4.232804232804234E-3</v>
      </c>
      <c r="AB22">
        <f t="shared" si="6"/>
        <v>4.9155145929339478E-3</v>
      </c>
      <c r="AC22">
        <f t="shared" si="5"/>
        <v>-4.232804232804234E-3</v>
      </c>
    </row>
    <row r="23" spans="1:29" x14ac:dyDescent="0.25">
      <c r="A23" t="s">
        <v>26</v>
      </c>
      <c r="B23">
        <v>85714.28571428571</v>
      </c>
      <c r="C23" s="13">
        <v>0.6</v>
      </c>
      <c r="D23" s="14"/>
      <c r="F23" s="5">
        <f>H7*C23</f>
        <v>5142.8571428571431</v>
      </c>
      <c r="Y23">
        <v>11</v>
      </c>
      <c r="AA23">
        <f t="shared" si="6"/>
        <v>4.232804232804234E-3</v>
      </c>
      <c r="AB23">
        <f t="shared" si="6"/>
        <v>4.9155145929339478E-3</v>
      </c>
      <c r="AC23">
        <f t="shared" si="5"/>
        <v>-4.232804232804234E-3</v>
      </c>
    </row>
    <row r="24" spans="1:29" x14ac:dyDescent="0.25">
      <c r="Y24">
        <v>12</v>
      </c>
      <c r="AA24">
        <f>AA23</f>
        <v>4.232804232804234E-3</v>
      </c>
      <c r="AB24">
        <f>AB23</f>
        <v>4.9155145929339478E-3</v>
      </c>
      <c r="AC24">
        <f t="shared" si="5"/>
        <v>-4.232804232804234E-3</v>
      </c>
    </row>
    <row r="25" spans="1:29" x14ac:dyDescent="0.25">
      <c r="A25" t="s">
        <v>29</v>
      </c>
      <c r="Y25">
        <v>13</v>
      </c>
      <c r="AA25">
        <f t="shared" si="6"/>
        <v>4.232804232804234E-3</v>
      </c>
      <c r="AB25">
        <f t="shared" si="6"/>
        <v>4.9155145929339478E-3</v>
      </c>
      <c r="AC25">
        <f t="shared" si="5"/>
        <v>-4.232804232804234E-3</v>
      </c>
    </row>
    <row r="26" spans="1:29" x14ac:dyDescent="0.25">
      <c r="A26" t="s">
        <v>30</v>
      </c>
      <c r="Y26">
        <v>14</v>
      </c>
      <c r="AA26">
        <f t="shared" si="6"/>
        <v>4.232804232804234E-3</v>
      </c>
      <c r="AB26">
        <f t="shared" si="6"/>
        <v>4.9155145929339478E-3</v>
      </c>
      <c r="AC26">
        <f t="shared" si="5"/>
        <v>-4.232804232804234E-3</v>
      </c>
    </row>
    <row r="27" spans="1:29" x14ac:dyDescent="0.25">
      <c r="D27" t="s">
        <v>61</v>
      </c>
      <c r="Y27">
        <v>15</v>
      </c>
      <c r="AA27">
        <f>W13</f>
        <v>5.1428571428571435E-3</v>
      </c>
      <c r="AB27">
        <f>X13</f>
        <v>6.8571428571428585E-3</v>
      </c>
      <c r="AC27">
        <f t="shared" si="5"/>
        <v>-5.1428571428571435E-3</v>
      </c>
    </row>
    <row r="28" spans="1:29" x14ac:dyDescent="0.25">
      <c r="C28" t="s">
        <v>26</v>
      </c>
      <c r="D28" s="7">
        <f>H7-H5</f>
        <v>3428.5714285714294</v>
      </c>
      <c r="Y28">
        <v>16</v>
      </c>
      <c r="AA28">
        <f>AA27</f>
        <v>5.1428571428571435E-3</v>
      </c>
      <c r="AB28">
        <f>AB27</f>
        <v>6.8571428571428585E-3</v>
      </c>
      <c r="AC28">
        <f t="shared" si="5"/>
        <v>-5.1428571428571435E-3</v>
      </c>
    </row>
    <row r="29" spans="1:29" x14ac:dyDescent="0.25">
      <c r="C29" t="s">
        <v>31</v>
      </c>
      <c r="D29" s="7">
        <f>I7-I5</f>
        <v>4571.4285714285716</v>
      </c>
      <c r="Y29">
        <v>17</v>
      </c>
      <c r="AA29">
        <f t="shared" ref="AA29:AB76" si="7">AA28</f>
        <v>5.1428571428571435E-3</v>
      </c>
      <c r="AB29">
        <f t="shared" si="7"/>
        <v>6.8571428571428585E-3</v>
      </c>
      <c r="AC29">
        <f t="shared" si="5"/>
        <v>-5.1428571428571435E-3</v>
      </c>
    </row>
    <row r="30" spans="1:29" x14ac:dyDescent="0.25">
      <c r="A30" t="s">
        <v>34</v>
      </c>
      <c r="Y30">
        <v>18</v>
      </c>
      <c r="AA30">
        <f t="shared" si="7"/>
        <v>5.1428571428571435E-3</v>
      </c>
      <c r="AB30">
        <f t="shared" si="7"/>
        <v>6.8571428571428585E-3</v>
      </c>
      <c r="AC30">
        <f t="shared" si="5"/>
        <v>-5.1428571428571435E-3</v>
      </c>
    </row>
    <row r="31" spans="1:29" ht="17.25" x14ac:dyDescent="0.25">
      <c r="B31" s="14" t="s">
        <v>37</v>
      </c>
      <c r="C31" s="14"/>
      <c r="D31" s="14" t="s">
        <v>32</v>
      </c>
      <c r="E31" s="14"/>
      <c r="F31" t="s">
        <v>36</v>
      </c>
      <c r="Y31">
        <v>19</v>
      </c>
      <c r="AA31">
        <f t="shared" si="7"/>
        <v>5.1428571428571435E-3</v>
      </c>
      <c r="AB31">
        <f t="shared" si="7"/>
        <v>6.8571428571428585E-3</v>
      </c>
      <c r="AC31">
        <f t="shared" si="5"/>
        <v>-5.1428571428571435E-3</v>
      </c>
    </row>
    <row r="32" spans="1:29" x14ac:dyDescent="0.25">
      <c r="A32" t="s">
        <v>33</v>
      </c>
      <c r="B32" t="s">
        <v>62</v>
      </c>
      <c r="D32" t="s">
        <v>35</v>
      </c>
      <c r="F32" t="s">
        <v>38</v>
      </c>
      <c r="G32" s="7">
        <f>D28</f>
        <v>3428.5714285714294</v>
      </c>
      <c r="Y32">
        <v>20</v>
      </c>
      <c r="AA32">
        <f t="shared" si="7"/>
        <v>5.1428571428571435E-3</v>
      </c>
      <c r="AB32">
        <f t="shared" si="7"/>
        <v>6.8571428571428585E-3</v>
      </c>
      <c r="AC32">
        <f t="shared" si="5"/>
        <v>-5.1428571428571435E-3</v>
      </c>
    </row>
    <row r="33" spans="1:29" x14ac:dyDescent="0.25">
      <c r="A33" t="s">
        <v>25</v>
      </c>
      <c r="B33" t="s">
        <v>63</v>
      </c>
      <c r="D33" t="s">
        <v>35</v>
      </c>
      <c r="F33" t="s">
        <v>39</v>
      </c>
      <c r="G33" s="7">
        <f>D29</f>
        <v>4571.4285714285716</v>
      </c>
      <c r="Y33">
        <v>21</v>
      </c>
      <c r="AA33">
        <f t="shared" si="7"/>
        <v>5.1428571428571435E-3</v>
      </c>
      <c r="AB33">
        <f t="shared" si="7"/>
        <v>6.8571428571428585E-3</v>
      </c>
      <c r="AC33">
        <f t="shared" si="5"/>
        <v>-5.1428571428571435E-3</v>
      </c>
    </row>
    <row r="34" spans="1:29" x14ac:dyDescent="0.25">
      <c r="Y34">
        <v>22</v>
      </c>
      <c r="AA34">
        <f t="shared" si="7"/>
        <v>5.1428571428571435E-3</v>
      </c>
      <c r="AB34">
        <f t="shared" si="7"/>
        <v>6.8571428571428585E-3</v>
      </c>
      <c r="AC34">
        <f t="shared" si="5"/>
        <v>-5.1428571428571435E-3</v>
      </c>
    </row>
    <row r="35" spans="1:29" x14ac:dyDescent="0.25">
      <c r="A35" t="s">
        <v>40</v>
      </c>
      <c r="Y35">
        <v>23</v>
      </c>
      <c r="AA35">
        <f t="shared" si="7"/>
        <v>5.1428571428571435E-3</v>
      </c>
      <c r="AB35">
        <f t="shared" si="7"/>
        <v>6.8571428571428585E-3</v>
      </c>
      <c r="AC35">
        <f t="shared" si="5"/>
        <v>-5.1428571428571435E-3</v>
      </c>
    </row>
    <row r="36" spans="1:29" x14ac:dyDescent="0.25">
      <c r="A36" t="s">
        <v>26</v>
      </c>
      <c r="B36" t="s">
        <v>64</v>
      </c>
      <c r="D36" s="15">
        <f>G32/2.7</f>
        <v>1269.8412698412701</v>
      </c>
      <c r="Y36">
        <v>24</v>
      </c>
      <c r="AA36">
        <f t="shared" si="7"/>
        <v>5.1428571428571435E-3</v>
      </c>
      <c r="AB36">
        <f t="shared" si="7"/>
        <v>6.8571428571428585E-3</v>
      </c>
      <c r="AC36">
        <f t="shared" si="5"/>
        <v>-5.1428571428571435E-3</v>
      </c>
    </row>
    <row r="37" spans="1:29" x14ac:dyDescent="0.25">
      <c r="A37" t="s">
        <v>31</v>
      </c>
      <c r="B37" t="s">
        <v>65</v>
      </c>
      <c r="D37" s="15">
        <f>G33/3.1</f>
        <v>1474.6543778801843</v>
      </c>
      <c r="Y37">
        <v>25</v>
      </c>
      <c r="AA37">
        <f t="shared" si="7"/>
        <v>5.1428571428571435E-3</v>
      </c>
      <c r="AB37">
        <f t="shared" si="7"/>
        <v>6.8571428571428585E-3</v>
      </c>
      <c r="AC37">
        <f t="shared" si="5"/>
        <v>-5.1428571428571435E-3</v>
      </c>
    </row>
    <row r="38" spans="1:29" ht="17.25" x14ac:dyDescent="0.25">
      <c r="A38" t="s">
        <v>41</v>
      </c>
      <c r="Y38">
        <v>26</v>
      </c>
      <c r="AA38">
        <f t="shared" si="7"/>
        <v>5.1428571428571435E-3</v>
      </c>
      <c r="AB38">
        <f t="shared" si="7"/>
        <v>6.8571428571428585E-3</v>
      </c>
      <c r="AC38">
        <f t="shared" si="5"/>
        <v>-5.1428571428571435E-3</v>
      </c>
    </row>
    <row r="39" spans="1:29" x14ac:dyDescent="0.25">
      <c r="A39" t="s">
        <v>26</v>
      </c>
      <c r="B39" s="16" t="s">
        <v>66</v>
      </c>
      <c r="C39" s="9">
        <f>D28-D36</f>
        <v>2158.730158730159</v>
      </c>
      <c r="Y39">
        <v>27</v>
      </c>
      <c r="AA39">
        <f t="shared" si="7"/>
        <v>5.1428571428571435E-3</v>
      </c>
      <c r="AB39">
        <f t="shared" si="7"/>
        <v>6.8571428571428585E-3</v>
      </c>
      <c r="AC39">
        <f t="shared" si="5"/>
        <v>-5.1428571428571435E-3</v>
      </c>
    </row>
    <row r="40" spans="1:29" x14ac:dyDescent="0.25">
      <c r="A40" t="s">
        <v>31</v>
      </c>
      <c r="B40" s="16" t="s">
        <v>67</v>
      </c>
      <c r="C40" s="7">
        <f>D29-D37</f>
        <v>3096.7741935483873</v>
      </c>
      <c r="Y40">
        <v>28</v>
      </c>
      <c r="AA40">
        <f t="shared" si="7"/>
        <v>5.1428571428571435E-3</v>
      </c>
      <c r="AB40">
        <f t="shared" si="7"/>
        <v>6.8571428571428585E-3</v>
      </c>
      <c r="AC40">
        <f t="shared" si="5"/>
        <v>-5.1428571428571435E-3</v>
      </c>
    </row>
    <row r="41" spans="1:29" x14ac:dyDescent="0.25">
      <c r="Y41">
        <v>29</v>
      </c>
      <c r="AA41">
        <f t="shared" si="7"/>
        <v>5.1428571428571435E-3</v>
      </c>
      <c r="AB41">
        <f t="shared" si="7"/>
        <v>6.8571428571428585E-3</v>
      </c>
      <c r="AC41">
        <f t="shared" si="5"/>
        <v>-5.1428571428571435E-3</v>
      </c>
    </row>
    <row r="42" spans="1:29" x14ac:dyDescent="0.25">
      <c r="Y42">
        <v>30</v>
      </c>
      <c r="AA42">
        <f t="shared" si="7"/>
        <v>5.1428571428571435E-3</v>
      </c>
      <c r="AB42">
        <f t="shared" si="7"/>
        <v>6.8571428571428585E-3</v>
      </c>
      <c r="AC42">
        <f t="shared" si="5"/>
        <v>-5.1428571428571435E-3</v>
      </c>
    </row>
    <row r="43" spans="1:29" x14ac:dyDescent="0.25">
      <c r="Y43">
        <v>31</v>
      </c>
      <c r="AA43">
        <f t="shared" si="7"/>
        <v>5.1428571428571435E-3</v>
      </c>
      <c r="AB43">
        <f t="shared" si="7"/>
        <v>6.8571428571428585E-3</v>
      </c>
      <c r="AC43">
        <f t="shared" si="5"/>
        <v>-5.1428571428571435E-3</v>
      </c>
    </row>
    <row r="44" spans="1:29" x14ac:dyDescent="0.25">
      <c r="Y44">
        <v>32</v>
      </c>
      <c r="AA44">
        <f t="shared" si="7"/>
        <v>5.1428571428571435E-3</v>
      </c>
      <c r="AB44">
        <f t="shared" si="7"/>
        <v>6.8571428571428585E-3</v>
      </c>
      <c r="AC44">
        <f t="shared" si="5"/>
        <v>-5.1428571428571435E-3</v>
      </c>
    </row>
    <row r="45" spans="1:29" x14ac:dyDescent="0.25">
      <c r="Y45">
        <v>33</v>
      </c>
      <c r="AA45">
        <f t="shared" si="7"/>
        <v>5.1428571428571435E-3</v>
      </c>
      <c r="AB45">
        <f t="shared" si="7"/>
        <v>6.8571428571428585E-3</v>
      </c>
      <c r="AC45">
        <f t="shared" si="5"/>
        <v>-5.1428571428571435E-3</v>
      </c>
    </row>
    <row r="46" spans="1:29" x14ac:dyDescent="0.25">
      <c r="Y46">
        <v>34</v>
      </c>
      <c r="AA46">
        <f t="shared" si="7"/>
        <v>5.1428571428571435E-3</v>
      </c>
      <c r="AB46">
        <f t="shared" si="7"/>
        <v>6.8571428571428585E-3</v>
      </c>
      <c r="AC46">
        <f t="shared" si="5"/>
        <v>-5.1428571428571435E-3</v>
      </c>
    </row>
    <row r="47" spans="1:29" x14ac:dyDescent="0.25">
      <c r="Y47">
        <v>35</v>
      </c>
      <c r="AA47">
        <f t="shared" si="7"/>
        <v>5.1428571428571435E-3</v>
      </c>
      <c r="AB47">
        <f t="shared" si="7"/>
        <v>6.8571428571428585E-3</v>
      </c>
      <c r="AC47">
        <f t="shared" si="5"/>
        <v>-5.1428571428571435E-3</v>
      </c>
    </row>
    <row r="48" spans="1:29" x14ac:dyDescent="0.25">
      <c r="Y48">
        <v>36</v>
      </c>
      <c r="AA48">
        <f t="shared" si="7"/>
        <v>5.1428571428571435E-3</v>
      </c>
      <c r="AB48">
        <f t="shared" si="7"/>
        <v>6.8571428571428585E-3</v>
      </c>
      <c r="AC48">
        <f t="shared" si="5"/>
        <v>-5.1428571428571435E-3</v>
      </c>
    </row>
    <row r="49" spans="25:29" x14ac:dyDescent="0.25">
      <c r="Y49">
        <v>37</v>
      </c>
      <c r="AA49">
        <f t="shared" si="7"/>
        <v>5.1428571428571435E-3</v>
      </c>
      <c r="AB49">
        <f t="shared" si="7"/>
        <v>6.8571428571428585E-3</v>
      </c>
      <c r="AC49">
        <f t="shared" si="5"/>
        <v>-5.1428571428571435E-3</v>
      </c>
    </row>
    <row r="50" spans="25:29" x14ac:dyDescent="0.25">
      <c r="Y50">
        <v>38</v>
      </c>
      <c r="AA50">
        <f t="shared" si="7"/>
        <v>5.1428571428571435E-3</v>
      </c>
      <c r="AB50">
        <f t="shared" si="7"/>
        <v>6.8571428571428585E-3</v>
      </c>
      <c r="AC50">
        <f t="shared" si="5"/>
        <v>-5.1428571428571435E-3</v>
      </c>
    </row>
    <row r="51" spans="25:29" x14ac:dyDescent="0.25">
      <c r="Y51">
        <v>39</v>
      </c>
      <c r="AA51">
        <f t="shared" si="7"/>
        <v>5.1428571428571435E-3</v>
      </c>
      <c r="AB51">
        <f t="shared" si="7"/>
        <v>6.8571428571428585E-3</v>
      </c>
      <c r="AC51">
        <f t="shared" si="5"/>
        <v>-5.1428571428571435E-3</v>
      </c>
    </row>
    <row r="52" spans="25:29" x14ac:dyDescent="0.25">
      <c r="Y52">
        <v>40</v>
      </c>
      <c r="Z52" t="s">
        <v>56</v>
      </c>
      <c r="AA52">
        <f t="shared" si="7"/>
        <v>5.1428571428571435E-3</v>
      </c>
      <c r="AB52">
        <f t="shared" si="7"/>
        <v>6.8571428571428585E-3</v>
      </c>
      <c r="AC52">
        <f t="shared" si="5"/>
        <v>-5.1428571428571435E-3</v>
      </c>
    </row>
    <row r="53" spans="25:29" x14ac:dyDescent="0.25">
      <c r="Y53">
        <v>41</v>
      </c>
      <c r="AA53">
        <f t="shared" si="7"/>
        <v>5.1428571428571435E-3</v>
      </c>
      <c r="AB53">
        <f t="shared" si="7"/>
        <v>6.8571428571428585E-3</v>
      </c>
      <c r="AC53">
        <f t="shared" si="5"/>
        <v>-5.1428571428571435E-3</v>
      </c>
    </row>
    <row r="54" spans="25:29" x14ac:dyDescent="0.25">
      <c r="Y54">
        <v>42</v>
      </c>
      <c r="AA54">
        <f t="shared" si="7"/>
        <v>5.1428571428571435E-3</v>
      </c>
      <c r="AB54">
        <f t="shared" si="7"/>
        <v>6.8571428571428585E-3</v>
      </c>
      <c r="AC54">
        <f t="shared" si="5"/>
        <v>-5.1428571428571435E-3</v>
      </c>
    </row>
    <row r="55" spans="25:29" x14ac:dyDescent="0.25">
      <c r="Y55">
        <v>43</v>
      </c>
      <c r="AA55">
        <f t="shared" si="7"/>
        <v>5.1428571428571435E-3</v>
      </c>
      <c r="AB55">
        <f t="shared" si="7"/>
        <v>6.8571428571428585E-3</v>
      </c>
      <c r="AC55">
        <f t="shared" si="5"/>
        <v>-5.1428571428571435E-3</v>
      </c>
    </row>
    <row r="56" spans="25:29" x14ac:dyDescent="0.25">
      <c r="Y56">
        <v>44</v>
      </c>
      <c r="AA56">
        <f t="shared" si="7"/>
        <v>5.1428571428571435E-3</v>
      </c>
      <c r="AB56">
        <f t="shared" si="7"/>
        <v>6.8571428571428585E-3</v>
      </c>
      <c r="AC56">
        <f t="shared" si="5"/>
        <v>-5.1428571428571435E-3</v>
      </c>
    </row>
    <row r="57" spans="25:29" x14ac:dyDescent="0.25">
      <c r="Y57">
        <v>45</v>
      </c>
      <c r="AA57">
        <f t="shared" si="7"/>
        <v>5.1428571428571435E-3</v>
      </c>
      <c r="AB57">
        <f t="shared" si="7"/>
        <v>6.8571428571428585E-3</v>
      </c>
      <c r="AC57">
        <f t="shared" si="5"/>
        <v>-5.1428571428571435E-3</v>
      </c>
    </row>
    <row r="58" spans="25:29" x14ac:dyDescent="0.25">
      <c r="Y58">
        <v>46</v>
      </c>
      <c r="AA58">
        <f t="shared" si="7"/>
        <v>5.1428571428571435E-3</v>
      </c>
      <c r="AB58">
        <f t="shared" si="7"/>
        <v>6.8571428571428585E-3</v>
      </c>
      <c r="AC58">
        <f t="shared" si="5"/>
        <v>-5.1428571428571435E-3</v>
      </c>
    </row>
    <row r="59" spans="25:29" x14ac:dyDescent="0.25">
      <c r="Y59">
        <v>47</v>
      </c>
      <c r="AA59">
        <f t="shared" si="7"/>
        <v>5.1428571428571435E-3</v>
      </c>
      <c r="AB59">
        <f t="shared" si="7"/>
        <v>6.8571428571428585E-3</v>
      </c>
      <c r="AC59">
        <f t="shared" si="5"/>
        <v>-5.1428571428571435E-3</v>
      </c>
    </row>
    <row r="60" spans="25:29" x14ac:dyDescent="0.25">
      <c r="Y60">
        <v>48</v>
      </c>
      <c r="AA60">
        <f t="shared" si="7"/>
        <v>5.1428571428571435E-3</v>
      </c>
      <c r="AB60">
        <f t="shared" si="7"/>
        <v>6.8571428571428585E-3</v>
      </c>
      <c r="AC60">
        <f t="shared" si="5"/>
        <v>-5.1428571428571435E-3</v>
      </c>
    </row>
    <row r="61" spans="25:29" x14ac:dyDescent="0.25">
      <c r="Y61">
        <v>49</v>
      </c>
      <c r="AA61">
        <f t="shared" si="7"/>
        <v>5.1428571428571435E-3</v>
      </c>
      <c r="AB61">
        <f t="shared" si="7"/>
        <v>6.8571428571428585E-3</v>
      </c>
      <c r="AC61">
        <f t="shared" si="5"/>
        <v>-5.1428571428571435E-3</v>
      </c>
    </row>
    <row r="62" spans="25:29" x14ac:dyDescent="0.25">
      <c r="Y62">
        <v>50</v>
      </c>
      <c r="AA62">
        <f t="shared" si="7"/>
        <v>5.1428571428571435E-3</v>
      </c>
      <c r="AB62">
        <f t="shared" si="7"/>
        <v>6.8571428571428585E-3</v>
      </c>
      <c r="AC62">
        <f t="shared" si="5"/>
        <v>-5.1428571428571435E-3</v>
      </c>
    </row>
    <row r="63" spans="25:29" x14ac:dyDescent="0.25">
      <c r="Y63">
        <v>51</v>
      </c>
      <c r="AA63">
        <f t="shared" si="7"/>
        <v>5.1428571428571435E-3</v>
      </c>
      <c r="AB63">
        <f t="shared" si="7"/>
        <v>6.8571428571428585E-3</v>
      </c>
      <c r="AC63">
        <f t="shared" si="5"/>
        <v>-5.1428571428571435E-3</v>
      </c>
    </row>
    <row r="64" spans="25:29" x14ac:dyDescent="0.25">
      <c r="Y64">
        <v>52</v>
      </c>
      <c r="AA64">
        <f t="shared" si="7"/>
        <v>5.1428571428571435E-3</v>
      </c>
      <c r="AB64">
        <f t="shared" si="7"/>
        <v>6.8571428571428585E-3</v>
      </c>
      <c r="AC64">
        <f t="shared" si="5"/>
        <v>-5.1428571428571435E-3</v>
      </c>
    </row>
    <row r="65" spans="25:29" x14ac:dyDescent="0.25">
      <c r="Y65">
        <v>53</v>
      </c>
      <c r="AA65">
        <f t="shared" si="7"/>
        <v>5.1428571428571435E-3</v>
      </c>
      <c r="AB65">
        <f t="shared" si="7"/>
        <v>6.8571428571428585E-3</v>
      </c>
      <c r="AC65">
        <f t="shared" si="5"/>
        <v>-5.1428571428571435E-3</v>
      </c>
    </row>
    <row r="66" spans="25:29" x14ac:dyDescent="0.25">
      <c r="Y66">
        <v>54</v>
      </c>
      <c r="AA66">
        <f t="shared" si="7"/>
        <v>5.1428571428571435E-3</v>
      </c>
      <c r="AB66">
        <f t="shared" si="7"/>
        <v>6.8571428571428585E-3</v>
      </c>
      <c r="AC66">
        <f t="shared" si="5"/>
        <v>-5.1428571428571435E-3</v>
      </c>
    </row>
    <row r="67" spans="25:29" x14ac:dyDescent="0.25">
      <c r="Y67">
        <v>55</v>
      </c>
      <c r="AA67">
        <f t="shared" si="7"/>
        <v>5.1428571428571435E-3</v>
      </c>
      <c r="AB67">
        <f t="shared" si="7"/>
        <v>6.8571428571428585E-3</v>
      </c>
      <c r="AC67">
        <f t="shared" si="5"/>
        <v>-5.1428571428571435E-3</v>
      </c>
    </row>
    <row r="68" spans="25:29" x14ac:dyDescent="0.25">
      <c r="Y68">
        <v>56</v>
      </c>
      <c r="AA68">
        <f t="shared" si="7"/>
        <v>5.1428571428571435E-3</v>
      </c>
      <c r="AB68">
        <f t="shared" si="7"/>
        <v>6.8571428571428585E-3</v>
      </c>
      <c r="AC68">
        <f t="shared" si="5"/>
        <v>-5.1428571428571435E-3</v>
      </c>
    </row>
    <row r="69" spans="25:29" x14ac:dyDescent="0.25">
      <c r="Y69">
        <v>57</v>
      </c>
      <c r="AA69">
        <f t="shared" si="7"/>
        <v>5.1428571428571435E-3</v>
      </c>
      <c r="AB69">
        <f t="shared" si="7"/>
        <v>6.8571428571428585E-3</v>
      </c>
      <c r="AC69">
        <f t="shared" si="5"/>
        <v>-5.1428571428571435E-3</v>
      </c>
    </row>
    <row r="70" spans="25:29" x14ac:dyDescent="0.25">
      <c r="Y70">
        <v>58</v>
      </c>
      <c r="AA70">
        <f t="shared" si="7"/>
        <v>5.1428571428571435E-3</v>
      </c>
      <c r="AB70">
        <f t="shared" si="7"/>
        <v>6.8571428571428585E-3</v>
      </c>
      <c r="AC70">
        <f t="shared" si="5"/>
        <v>-5.1428571428571435E-3</v>
      </c>
    </row>
    <row r="71" spans="25:29" x14ac:dyDescent="0.25">
      <c r="Y71">
        <v>59</v>
      </c>
      <c r="AA71">
        <f t="shared" si="7"/>
        <v>5.1428571428571435E-3</v>
      </c>
      <c r="AB71">
        <f t="shared" si="7"/>
        <v>6.8571428571428585E-3</v>
      </c>
      <c r="AC71">
        <f t="shared" si="5"/>
        <v>-5.1428571428571435E-3</v>
      </c>
    </row>
    <row r="72" spans="25:29" x14ac:dyDescent="0.25">
      <c r="Y72">
        <v>60</v>
      </c>
      <c r="AA72">
        <f t="shared" si="7"/>
        <v>5.1428571428571435E-3</v>
      </c>
      <c r="AB72">
        <f t="shared" si="7"/>
        <v>6.8571428571428585E-3</v>
      </c>
      <c r="AC72">
        <f t="shared" si="5"/>
        <v>-5.1428571428571435E-3</v>
      </c>
    </row>
    <row r="73" spans="25:29" x14ac:dyDescent="0.25">
      <c r="Y73">
        <v>61</v>
      </c>
      <c r="AA73">
        <f t="shared" si="7"/>
        <v>5.1428571428571435E-3</v>
      </c>
      <c r="AB73">
        <f t="shared" si="7"/>
        <v>6.8571428571428585E-3</v>
      </c>
      <c r="AC73">
        <f t="shared" si="5"/>
        <v>-5.1428571428571435E-3</v>
      </c>
    </row>
    <row r="74" spans="25:29" x14ac:dyDescent="0.25">
      <c r="Y74">
        <v>62</v>
      </c>
      <c r="AA74">
        <f t="shared" si="7"/>
        <v>5.1428571428571435E-3</v>
      </c>
      <c r="AB74">
        <f t="shared" si="7"/>
        <v>6.8571428571428585E-3</v>
      </c>
      <c r="AC74">
        <f t="shared" si="5"/>
        <v>-5.1428571428571435E-3</v>
      </c>
    </row>
    <row r="75" spans="25:29" x14ac:dyDescent="0.25">
      <c r="Y75">
        <v>63</v>
      </c>
      <c r="AA75">
        <f t="shared" si="7"/>
        <v>5.1428571428571435E-3</v>
      </c>
      <c r="AB75">
        <f t="shared" si="7"/>
        <v>6.8571428571428585E-3</v>
      </c>
      <c r="AC75">
        <f t="shared" si="5"/>
        <v>-5.1428571428571435E-3</v>
      </c>
    </row>
    <row r="76" spans="25:29" x14ac:dyDescent="0.25">
      <c r="Y76">
        <v>64</v>
      </c>
      <c r="AA76">
        <f t="shared" si="7"/>
        <v>5.1428571428571435E-3</v>
      </c>
      <c r="AB76">
        <f t="shared" si="7"/>
        <v>6.8571428571428585E-3</v>
      </c>
      <c r="AC76">
        <f t="shared" si="5"/>
        <v>-5.1428571428571435E-3</v>
      </c>
    </row>
    <row r="77" spans="25:29" x14ac:dyDescent="0.25">
      <c r="Y77">
        <v>65</v>
      </c>
      <c r="AA77">
        <f>W14</f>
        <v>3.0839002267573699E-3</v>
      </c>
      <c r="AB77">
        <f>X14</f>
        <v>4.423963133640553E-3</v>
      </c>
      <c r="AC77">
        <f t="shared" ref="AC77:AC112" si="8">-AA77</f>
        <v>-3.0839002267573699E-3</v>
      </c>
    </row>
    <row r="78" spans="25:29" x14ac:dyDescent="0.25">
      <c r="Y78">
        <v>66</v>
      </c>
      <c r="AA78">
        <f>AA77</f>
        <v>3.0839002267573699E-3</v>
      </c>
      <c r="AB78">
        <f>AB77</f>
        <v>4.423963133640553E-3</v>
      </c>
      <c r="AC78">
        <f t="shared" si="8"/>
        <v>-3.0839002267573699E-3</v>
      </c>
    </row>
    <row r="79" spans="25:29" x14ac:dyDescent="0.25">
      <c r="Y79">
        <v>67</v>
      </c>
      <c r="AA79">
        <f t="shared" ref="AA79:AB112" si="9">AA78</f>
        <v>3.0839002267573699E-3</v>
      </c>
      <c r="AB79">
        <f t="shared" si="9"/>
        <v>4.423963133640553E-3</v>
      </c>
      <c r="AC79">
        <f t="shared" si="8"/>
        <v>-3.0839002267573699E-3</v>
      </c>
    </row>
    <row r="80" spans="25:29" x14ac:dyDescent="0.25">
      <c r="Y80">
        <v>68</v>
      </c>
      <c r="AA80">
        <f t="shared" si="9"/>
        <v>3.0839002267573699E-3</v>
      </c>
      <c r="AB80">
        <f t="shared" si="9"/>
        <v>4.423963133640553E-3</v>
      </c>
      <c r="AC80">
        <f t="shared" si="8"/>
        <v>-3.0839002267573699E-3</v>
      </c>
    </row>
    <row r="81" spans="25:29" x14ac:dyDescent="0.25">
      <c r="Y81">
        <v>69</v>
      </c>
      <c r="AA81">
        <f t="shared" si="9"/>
        <v>3.0839002267573699E-3</v>
      </c>
      <c r="AB81">
        <f t="shared" si="9"/>
        <v>4.423963133640553E-3</v>
      </c>
      <c r="AC81">
        <f t="shared" si="8"/>
        <v>-3.0839002267573699E-3</v>
      </c>
    </row>
    <row r="82" spans="25:29" x14ac:dyDescent="0.25">
      <c r="Y82">
        <v>70</v>
      </c>
      <c r="AA82">
        <f t="shared" si="9"/>
        <v>3.0839002267573699E-3</v>
      </c>
      <c r="AB82">
        <f t="shared" si="9"/>
        <v>4.423963133640553E-3</v>
      </c>
      <c r="AC82">
        <f t="shared" si="8"/>
        <v>-3.0839002267573699E-3</v>
      </c>
    </row>
    <row r="83" spans="25:29" x14ac:dyDescent="0.25">
      <c r="Y83">
        <v>71</v>
      </c>
      <c r="AA83">
        <f t="shared" si="9"/>
        <v>3.0839002267573699E-3</v>
      </c>
      <c r="AB83">
        <f t="shared" si="9"/>
        <v>4.423963133640553E-3</v>
      </c>
      <c r="AC83">
        <f t="shared" si="8"/>
        <v>-3.0839002267573699E-3</v>
      </c>
    </row>
    <row r="84" spans="25:29" x14ac:dyDescent="0.25">
      <c r="Y84">
        <v>72</v>
      </c>
      <c r="AA84">
        <f t="shared" si="9"/>
        <v>3.0839002267573699E-3</v>
      </c>
      <c r="AB84">
        <f t="shared" si="9"/>
        <v>4.423963133640553E-3</v>
      </c>
      <c r="AC84">
        <f t="shared" si="8"/>
        <v>-3.0839002267573699E-3</v>
      </c>
    </row>
    <row r="85" spans="25:29" x14ac:dyDescent="0.25">
      <c r="Y85">
        <v>73</v>
      </c>
      <c r="AA85">
        <f t="shared" si="9"/>
        <v>3.0839002267573699E-3</v>
      </c>
      <c r="AB85">
        <f t="shared" si="9"/>
        <v>4.423963133640553E-3</v>
      </c>
      <c r="AC85">
        <f t="shared" si="8"/>
        <v>-3.0839002267573699E-3</v>
      </c>
    </row>
    <row r="86" spans="25:29" x14ac:dyDescent="0.25">
      <c r="Y86">
        <v>74</v>
      </c>
      <c r="AA86">
        <f t="shared" si="9"/>
        <v>3.0839002267573699E-3</v>
      </c>
      <c r="AB86">
        <f t="shared" si="9"/>
        <v>4.423963133640553E-3</v>
      </c>
      <c r="AC86">
        <f t="shared" si="8"/>
        <v>-3.0839002267573699E-3</v>
      </c>
    </row>
    <row r="87" spans="25:29" x14ac:dyDescent="0.25">
      <c r="Y87">
        <v>75</v>
      </c>
      <c r="AA87">
        <f t="shared" si="9"/>
        <v>3.0839002267573699E-3</v>
      </c>
      <c r="AB87">
        <f t="shared" si="9"/>
        <v>4.423963133640553E-3</v>
      </c>
      <c r="AC87">
        <f t="shared" si="8"/>
        <v>-3.0839002267573699E-3</v>
      </c>
    </row>
    <row r="88" spans="25:29" x14ac:dyDescent="0.25">
      <c r="Y88">
        <v>76</v>
      </c>
      <c r="AA88">
        <f t="shared" si="9"/>
        <v>3.0839002267573699E-3</v>
      </c>
      <c r="AB88">
        <f t="shared" si="9"/>
        <v>4.423963133640553E-3</v>
      </c>
      <c r="AC88">
        <f t="shared" si="8"/>
        <v>-3.0839002267573699E-3</v>
      </c>
    </row>
    <row r="89" spans="25:29" x14ac:dyDescent="0.25">
      <c r="Y89">
        <v>77</v>
      </c>
      <c r="AA89">
        <f t="shared" si="9"/>
        <v>3.0839002267573699E-3</v>
      </c>
      <c r="AB89">
        <f t="shared" si="9"/>
        <v>4.423963133640553E-3</v>
      </c>
      <c r="AC89">
        <f t="shared" si="8"/>
        <v>-3.0839002267573699E-3</v>
      </c>
    </row>
    <row r="90" spans="25:29" x14ac:dyDescent="0.25">
      <c r="Y90">
        <v>78</v>
      </c>
      <c r="AA90">
        <f t="shared" si="9"/>
        <v>3.0839002267573699E-3</v>
      </c>
      <c r="AB90">
        <f t="shared" si="9"/>
        <v>4.423963133640553E-3</v>
      </c>
      <c r="AC90">
        <f t="shared" si="8"/>
        <v>-3.0839002267573699E-3</v>
      </c>
    </row>
    <row r="91" spans="25:29" x14ac:dyDescent="0.25">
      <c r="Y91">
        <v>79</v>
      </c>
      <c r="AA91">
        <f t="shared" si="9"/>
        <v>3.0839002267573699E-3</v>
      </c>
      <c r="AB91">
        <f t="shared" si="9"/>
        <v>4.423963133640553E-3</v>
      </c>
      <c r="AC91">
        <f t="shared" si="8"/>
        <v>-3.0839002267573699E-3</v>
      </c>
    </row>
    <row r="92" spans="25:29" x14ac:dyDescent="0.25">
      <c r="Y92">
        <v>80</v>
      </c>
      <c r="AA92">
        <f t="shared" si="9"/>
        <v>3.0839002267573699E-3</v>
      </c>
      <c r="AB92">
        <f t="shared" si="9"/>
        <v>4.423963133640553E-3</v>
      </c>
      <c r="AC92">
        <f t="shared" si="8"/>
        <v>-3.0839002267573699E-3</v>
      </c>
    </row>
    <row r="93" spans="25:29" x14ac:dyDescent="0.25">
      <c r="Y93">
        <v>81</v>
      </c>
      <c r="AA93">
        <f t="shared" si="9"/>
        <v>3.0839002267573699E-3</v>
      </c>
      <c r="AB93">
        <f t="shared" si="9"/>
        <v>4.423963133640553E-3</v>
      </c>
      <c r="AC93">
        <f t="shared" si="8"/>
        <v>-3.0839002267573699E-3</v>
      </c>
    </row>
    <row r="94" spans="25:29" x14ac:dyDescent="0.25">
      <c r="Y94">
        <v>82</v>
      </c>
      <c r="Z94" t="s">
        <v>57</v>
      </c>
      <c r="AA94">
        <f t="shared" si="9"/>
        <v>3.0839002267573699E-3</v>
      </c>
      <c r="AB94">
        <f t="shared" si="9"/>
        <v>4.423963133640553E-3</v>
      </c>
      <c r="AC94">
        <f t="shared" si="8"/>
        <v>-3.0839002267573699E-3</v>
      </c>
    </row>
    <row r="95" spans="25:29" x14ac:dyDescent="0.25">
      <c r="Y95">
        <v>83</v>
      </c>
      <c r="AA95">
        <f t="shared" si="9"/>
        <v>3.0839002267573699E-3</v>
      </c>
      <c r="AB95">
        <f t="shared" si="9"/>
        <v>4.423963133640553E-3</v>
      </c>
      <c r="AC95">
        <f t="shared" si="8"/>
        <v>-3.0839002267573699E-3</v>
      </c>
    </row>
    <row r="96" spans="25:29" x14ac:dyDescent="0.25">
      <c r="Y96">
        <v>84</v>
      </c>
      <c r="AA96">
        <f t="shared" si="9"/>
        <v>3.0839002267573699E-3</v>
      </c>
      <c r="AB96">
        <f t="shared" si="9"/>
        <v>4.423963133640553E-3</v>
      </c>
      <c r="AC96">
        <f t="shared" si="8"/>
        <v>-3.0839002267573699E-3</v>
      </c>
    </row>
    <row r="97" spans="25:29" x14ac:dyDescent="0.25">
      <c r="Y97">
        <v>85</v>
      </c>
      <c r="AA97">
        <f t="shared" si="9"/>
        <v>3.0839002267573699E-3</v>
      </c>
      <c r="AB97">
        <f t="shared" si="9"/>
        <v>4.423963133640553E-3</v>
      </c>
      <c r="AC97">
        <f t="shared" si="8"/>
        <v>-3.0839002267573699E-3</v>
      </c>
    </row>
    <row r="98" spans="25:29" x14ac:dyDescent="0.25">
      <c r="Y98">
        <v>86</v>
      </c>
      <c r="AA98">
        <f t="shared" si="9"/>
        <v>3.0839002267573699E-3</v>
      </c>
      <c r="AB98">
        <f t="shared" si="9"/>
        <v>4.423963133640553E-3</v>
      </c>
      <c r="AC98">
        <f t="shared" si="8"/>
        <v>-3.0839002267573699E-3</v>
      </c>
    </row>
    <row r="99" spans="25:29" x14ac:dyDescent="0.25">
      <c r="Y99">
        <v>87</v>
      </c>
      <c r="AA99">
        <f t="shared" si="9"/>
        <v>3.0839002267573699E-3</v>
      </c>
      <c r="AB99">
        <f t="shared" si="9"/>
        <v>4.423963133640553E-3</v>
      </c>
      <c r="AC99">
        <f t="shared" si="8"/>
        <v>-3.0839002267573699E-3</v>
      </c>
    </row>
    <row r="100" spans="25:29" x14ac:dyDescent="0.25">
      <c r="Y100">
        <v>88</v>
      </c>
      <c r="AA100">
        <f t="shared" si="9"/>
        <v>3.0839002267573699E-3</v>
      </c>
      <c r="AB100">
        <f t="shared" si="9"/>
        <v>4.423963133640553E-3</v>
      </c>
      <c r="AC100">
        <f t="shared" si="8"/>
        <v>-3.0839002267573699E-3</v>
      </c>
    </row>
    <row r="101" spans="25:29" x14ac:dyDescent="0.25">
      <c r="Y101">
        <v>89</v>
      </c>
      <c r="AA101">
        <f t="shared" si="9"/>
        <v>3.0839002267573699E-3</v>
      </c>
      <c r="AB101">
        <f t="shared" si="9"/>
        <v>4.423963133640553E-3</v>
      </c>
      <c r="AC101">
        <f t="shared" si="8"/>
        <v>-3.0839002267573699E-3</v>
      </c>
    </row>
    <row r="102" spans="25:29" x14ac:dyDescent="0.25">
      <c r="Y102">
        <v>90</v>
      </c>
      <c r="AA102">
        <f t="shared" si="9"/>
        <v>3.0839002267573699E-3</v>
      </c>
      <c r="AB102">
        <f t="shared" si="9"/>
        <v>4.423963133640553E-3</v>
      </c>
      <c r="AC102">
        <f t="shared" si="8"/>
        <v>-3.0839002267573699E-3</v>
      </c>
    </row>
    <row r="103" spans="25:29" x14ac:dyDescent="0.25">
      <c r="Y103">
        <v>91</v>
      </c>
      <c r="AA103">
        <f t="shared" si="9"/>
        <v>3.0839002267573699E-3</v>
      </c>
      <c r="AB103">
        <f t="shared" si="9"/>
        <v>4.423963133640553E-3</v>
      </c>
      <c r="AC103">
        <f t="shared" si="8"/>
        <v>-3.0839002267573699E-3</v>
      </c>
    </row>
    <row r="104" spans="25:29" x14ac:dyDescent="0.25">
      <c r="Y104">
        <v>92</v>
      </c>
      <c r="AA104">
        <f t="shared" si="9"/>
        <v>3.0839002267573699E-3</v>
      </c>
      <c r="AB104">
        <f t="shared" si="9"/>
        <v>4.423963133640553E-3</v>
      </c>
      <c r="AC104">
        <f t="shared" si="8"/>
        <v>-3.0839002267573699E-3</v>
      </c>
    </row>
    <row r="105" spans="25:29" x14ac:dyDescent="0.25">
      <c r="Y105">
        <v>93</v>
      </c>
      <c r="AA105">
        <f t="shared" si="9"/>
        <v>3.0839002267573699E-3</v>
      </c>
      <c r="AB105">
        <f t="shared" si="9"/>
        <v>4.423963133640553E-3</v>
      </c>
      <c r="AC105">
        <f t="shared" si="8"/>
        <v>-3.0839002267573699E-3</v>
      </c>
    </row>
    <row r="106" spans="25:29" x14ac:dyDescent="0.25">
      <c r="Y106">
        <v>94</v>
      </c>
      <c r="AA106">
        <f t="shared" si="9"/>
        <v>3.0839002267573699E-3</v>
      </c>
      <c r="AB106">
        <f t="shared" si="9"/>
        <v>4.423963133640553E-3</v>
      </c>
      <c r="AC106">
        <f t="shared" si="8"/>
        <v>-3.0839002267573699E-3</v>
      </c>
    </row>
    <row r="107" spans="25:29" x14ac:dyDescent="0.25">
      <c r="Y107">
        <v>95</v>
      </c>
      <c r="AA107">
        <f t="shared" si="9"/>
        <v>3.0839002267573699E-3</v>
      </c>
      <c r="AB107">
        <f t="shared" si="9"/>
        <v>4.423963133640553E-3</v>
      </c>
      <c r="AC107">
        <f t="shared" si="8"/>
        <v>-3.0839002267573699E-3</v>
      </c>
    </row>
    <row r="108" spans="25:29" x14ac:dyDescent="0.25">
      <c r="Y108">
        <v>96</v>
      </c>
      <c r="AA108">
        <f t="shared" si="9"/>
        <v>3.0839002267573699E-3</v>
      </c>
      <c r="AB108">
        <f t="shared" si="9"/>
        <v>4.423963133640553E-3</v>
      </c>
      <c r="AC108">
        <f t="shared" si="8"/>
        <v>-3.0839002267573699E-3</v>
      </c>
    </row>
    <row r="109" spans="25:29" x14ac:dyDescent="0.25">
      <c r="Y109">
        <v>97</v>
      </c>
      <c r="AA109">
        <f t="shared" si="9"/>
        <v>3.0839002267573699E-3</v>
      </c>
      <c r="AB109">
        <f t="shared" si="9"/>
        <v>4.423963133640553E-3</v>
      </c>
      <c r="AC109">
        <f t="shared" si="8"/>
        <v>-3.0839002267573699E-3</v>
      </c>
    </row>
    <row r="110" spans="25:29" x14ac:dyDescent="0.25">
      <c r="Y110">
        <v>98</v>
      </c>
      <c r="AA110">
        <f t="shared" si="9"/>
        <v>3.0839002267573699E-3</v>
      </c>
      <c r="AB110">
        <f t="shared" si="9"/>
        <v>4.423963133640553E-3</v>
      </c>
      <c r="AC110">
        <f t="shared" si="8"/>
        <v>-3.0839002267573699E-3</v>
      </c>
    </row>
    <row r="111" spans="25:29" x14ac:dyDescent="0.25">
      <c r="Y111">
        <v>99</v>
      </c>
      <c r="AA111">
        <f t="shared" si="9"/>
        <v>3.0839002267573699E-3</v>
      </c>
      <c r="AB111">
        <f t="shared" si="9"/>
        <v>4.423963133640553E-3</v>
      </c>
      <c r="AC111">
        <f t="shared" si="8"/>
        <v>-3.0839002267573699E-3</v>
      </c>
    </row>
    <row r="112" spans="25:29" x14ac:dyDescent="0.25">
      <c r="Y112">
        <v>100</v>
      </c>
      <c r="AA112">
        <f t="shared" si="9"/>
        <v>3.0839002267573699E-3</v>
      </c>
      <c r="AB112">
        <f t="shared" si="9"/>
        <v>4.423963133640553E-3</v>
      </c>
      <c r="AC112">
        <f t="shared" si="8"/>
        <v>-3.0839002267573699E-3</v>
      </c>
    </row>
  </sheetData>
  <pageMargins left="0.7" right="0.7" top="0.75" bottom="0.75" header="0.3" footer="0.3"/>
  <pageSetup paperSize="9" orientation="portrait" r:id="rId1"/>
  <ignoredErrors>
    <ignoredError sqref="AA27:AB27 AA77:AB7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fantini</dc:creator>
  <cp:lastModifiedBy>Alessandra</cp:lastModifiedBy>
  <dcterms:created xsi:type="dcterms:W3CDTF">2020-04-23T14:19:28Z</dcterms:created>
  <dcterms:modified xsi:type="dcterms:W3CDTF">2020-04-24T16:30:36Z</dcterms:modified>
</cp:coreProperties>
</file>