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BB9BB76A-33F3-4B93-A1F2-0822C896ADDE}" xr6:coauthVersionLast="44" xr6:coauthVersionMax="45" xr10:uidLastSave="{00000000-0000-0000-0000-000000000000}"/>
  <bookViews>
    <workbookView xWindow="-120" yWindow="-120" windowWidth="29040" windowHeight="15840" xr2:uid="{6EFC6981-8420-40C5-A310-28B9F0D2270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5" i="1"/>
  <c r="J106" i="1"/>
  <c r="J107" i="1" s="1"/>
  <c r="J108" i="1" s="1"/>
  <c r="J109" i="1" s="1"/>
  <c r="Q107" i="1"/>
  <c r="Q108" i="1" s="1"/>
  <c r="Q109" i="1" s="1"/>
  <c r="Q106" i="1"/>
  <c r="R108" i="1"/>
  <c r="R109" i="1" s="1"/>
  <c r="R107" i="1"/>
  <c r="R106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5" i="1"/>
  <c r="P105" i="1"/>
  <c r="Q46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Q5" i="1"/>
  <c r="P5" i="1"/>
  <c r="I111" i="1"/>
  <c r="H111" i="1"/>
  <c r="G111" i="1"/>
  <c r="L106" i="1"/>
  <c r="M106" i="1"/>
  <c r="K106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M5" i="1"/>
  <c r="L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D111" i="1"/>
  <c r="C111" i="1"/>
  <c r="B11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5" i="1"/>
</calcChain>
</file>

<file path=xl/sharedStrings.xml><?xml version="1.0" encoding="utf-8"?>
<sst xmlns="http://schemas.openxmlformats.org/spreadsheetml/2006/main" count="30" uniqueCount="29">
  <si>
    <t>Popolazione residente al 1° Gennaio 2019 per età, sesso e stato civile (Dati provvisori)</t>
  </si>
  <si>
    <t>Italia</t>
  </si>
  <si>
    <t>Età</t>
  </si>
  <si>
    <t>Totale Maschi</t>
  </si>
  <si>
    <t>Totale Femmine</t>
  </si>
  <si>
    <t>Maschi + Femmine</t>
  </si>
  <si>
    <t>TOTALE</t>
  </si>
  <si>
    <t>100-104</t>
  </si>
  <si>
    <t>Lim. Inf.</t>
  </si>
  <si>
    <t>Lim. Sup.</t>
  </si>
  <si>
    <r>
      <t>x</t>
    </r>
    <r>
      <rPr>
        <vertAlign val="superscript"/>
        <sz val="11"/>
        <color theme="1"/>
        <rFont val="Calibri"/>
        <family val="2"/>
        <scheme val="minor"/>
      </rPr>
      <t>C</t>
    </r>
  </si>
  <si>
    <r>
      <t>a</t>
    </r>
    <r>
      <rPr>
        <vertAlign val="subscript"/>
        <sz val="11"/>
        <color theme="1"/>
        <rFont val="Calibri"/>
        <family val="2"/>
        <scheme val="minor"/>
      </rPr>
      <t>x</t>
    </r>
  </si>
  <si>
    <t>indice di vecchiaia= (Pop.65+/Pop.0-14)*100</t>
  </si>
  <si>
    <t xml:space="preserve">MASCHI </t>
  </si>
  <si>
    <t xml:space="preserve">FEMMINE </t>
  </si>
  <si>
    <r>
      <t>xC * Pop</t>
    </r>
    <r>
      <rPr>
        <vertAlign val="superscript"/>
        <sz val="11"/>
        <color theme="1"/>
        <rFont val="Calibri"/>
        <family val="2"/>
        <scheme val="minor"/>
      </rPr>
      <t>M</t>
    </r>
  </si>
  <si>
    <r>
      <t>xC * Pop</t>
    </r>
    <r>
      <rPr>
        <vertAlign val="superscript"/>
        <sz val="11"/>
        <color theme="1"/>
        <rFont val="Calibri"/>
        <family val="2"/>
        <scheme val="minor"/>
      </rPr>
      <t>F</t>
    </r>
  </si>
  <si>
    <t>xC * Pop.T</t>
  </si>
  <si>
    <t xml:space="preserve">maschi </t>
  </si>
  <si>
    <t>femmine</t>
  </si>
  <si>
    <t>totale</t>
  </si>
  <si>
    <t>PER COSTRUZIONE PIRAMIDE D'ETA'</t>
  </si>
  <si>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d</t>
    </r>
    <r>
      <rPr>
        <vertAlign val="superscript"/>
        <sz val="11"/>
        <color theme="1"/>
        <rFont val="Calibri"/>
        <family val="2"/>
        <scheme val="minor"/>
      </rPr>
      <t>M</t>
    </r>
  </si>
  <si>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d</t>
    </r>
    <r>
      <rPr>
        <vertAlign val="superscript"/>
        <sz val="11"/>
        <color theme="1"/>
        <rFont val="Calibri"/>
        <family val="2"/>
        <scheme val="minor"/>
      </rPr>
      <t>F</t>
    </r>
  </si>
  <si>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d</t>
    </r>
    <r>
      <rPr>
        <vertAlign val="super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  Neg</t>
    </r>
  </si>
  <si>
    <t>età</t>
  </si>
  <si>
    <t>RMx= (Pop.maschile età x / Pop. Femminile età x) * 100</t>
  </si>
  <si>
    <t xml:space="preserve">età media della popolazione </t>
  </si>
  <si>
    <t xml:space="preserve">PER CALCOLO ETA'MEDIA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</si>
</sst>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Piramide d'età,</a:t>
            </a:r>
            <a:r>
              <a:rPr lang="it-IT" baseline="0"/>
              <a:t> Italia anno 2019. Fonte Istat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donne 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Foglio1!$S$5:$S$109</c:f>
              <c:numCache>
                <c:formatCode>General</c:formatCode>
                <c:ptCount val="1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</c:numCache>
            </c:numRef>
          </c:cat>
          <c:val>
            <c:numRef>
              <c:f>Foglio1!$Q$5:$Q$109</c:f>
              <c:numCache>
                <c:formatCode>General</c:formatCode>
                <c:ptCount val="105"/>
                <c:pt idx="0">
                  <c:v>3.5265175785119392E-3</c:v>
                </c:pt>
                <c:pt idx="1">
                  <c:v>3.708377793298843E-3</c:v>
                </c:pt>
                <c:pt idx="2">
                  <c:v>3.8388625388269156E-3</c:v>
                </c:pt>
                <c:pt idx="3">
                  <c:v>3.9372396869916818E-3</c:v>
                </c:pt>
                <c:pt idx="4">
                  <c:v>4.0594904408326731E-3</c:v>
                </c:pt>
                <c:pt idx="5">
                  <c:v>4.1328839683452889E-3</c:v>
                </c:pt>
                <c:pt idx="6">
                  <c:v>4.3080509585012453E-3</c:v>
                </c:pt>
                <c:pt idx="7">
                  <c:v>4.3864809718747715E-3</c:v>
                </c:pt>
                <c:pt idx="8">
                  <c:v>4.5010113230473936E-3</c:v>
                </c:pt>
                <c:pt idx="9">
                  <c:v>4.5786626691990033E-3</c:v>
                </c:pt>
                <c:pt idx="10">
                  <c:v>4.6387360170005252E-3</c:v>
                </c:pt>
                <c:pt idx="11">
                  <c:v>4.6123276010061444E-3</c:v>
                </c:pt>
                <c:pt idx="12">
                  <c:v>4.6115655011719275E-3</c:v>
                </c:pt>
                <c:pt idx="13">
                  <c:v>4.5756308372498361E-3</c:v>
                </c:pt>
                <c:pt idx="14">
                  <c:v>4.6407738056876702E-3</c:v>
                </c:pt>
                <c:pt idx="15">
                  <c:v>4.6000511667201741E-3</c:v>
                </c:pt>
                <c:pt idx="16">
                  <c:v>4.5687553713541851E-3</c:v>
                </c:pt>
                <c:pt idx="17">
                  <c:v>4.6099915993403923E-3</c:v>
                </c:pt>
                <c:pt idx="18">
                  <c:v>4.6931764529839241E-3</c:v>
                </c:pt>
                <c:pt idx="19">
                  <c:v>4.6434080203320285E-3</c:v>
                </c:pt>
                <c:pt idx="20">
                  <c:v>4.6558666958827028E-3</c:v>
                </c:pt>
                <c:pt idx="21">
                  <c:v>4.6754659155322344E-3</c:v>
                </c:pt>
                <c:pt idx="22">
                  <c:v>4.7071593282030323E-3</c:v>
                </c:pt>
                <c:pt idx="23">
                  <c:v>4.7230640203953823E-3</c:v>
                </c:pt>
                <c:pt idx="24">
                  <c:v>4.8175478324505618E-3</c:v>
                </c:pt>
                <c:pt idx="25">
                  <c:v>4.9471213716551152E-3</c:v>
                </c:pt>
                <c:pt idx="26">
                  <c:v>5.1793630124388279E-3</c:v>
                </c:pt>
                <c:pt idx="27">
                  <c:v>5.1720567944629672E-3</c:v>
                </c:pt>
                <c:pt idx="28">
                  <c:v>5.302657511704942E-3</c:v>
                </c:pt>
                <c:pt idx="29">
                  <c:v>5.3407128012526797E-3</c:v>
                </c:pt>
                <c:pt idx="30">
                  <c:v>5.4734507115080022E-3</c:v>
                </c:pt>
                <c:pt idx="31">
                  <c:v>5.3920054335730092E-3</c:v>
                </c:pt>
                <c:pt idx="32">
                  <c:v>5.43020982961005E-3</c:v>
                </c:pt>
                <c:pt idx="33">
                  <c:v>5.6173881758487714E-3</c:v>
                </c:pt>
                <c:pt idx="34">
                  <c:v>5.7237342374974126E-3</c:v>
                </c:pt>
                <c:pt idx="35">
                  <c:v>5.8203718099536401E-3</c:v>
                </c:pt>
                <c:pt idx="36">
                  <c:v>6.0301977751787599E-3</c:v>
                </c:pt>
                <c:pt idx="37">
                  <c:v>6.0913148684054053E-3</c:v>
                </c:pt>
                <c:pt idx="38">
                  <c:v>6.2193973427169249E-3</c:v>
                </c:pt>
                <c:pt idx="39">
                  <c:v>6.4374075974660246E-3</c:v>
                </c:pt>
                <c:pt idx="40">
                  <c:v>6.7671814496417853E-3</c:v>
                </c:pt>
                <c:pt idx="41">
                  <c:v>7.0005828075645231E-3</c:v>
                </c:pt>
                <c:pt idx="42">
                  <c:v>7.3085374101389032E-3</c:v>
                </c:pt>
                <c:pt idx="43">
                  <c:v>7.653520124223598E-3</c:v>
                </c:pt>
                <c:pt idx="44">
                  <c:v>7.9652355238059615E-3</c:v>
                </c:pt>
                <c:pt idx="45">
                  <c:v>7.9285884622127545E-3</c:v>
                </c:pt>
                <c:pt idx="46">
                  <c:v>7.9993809098564128E-3</c:v>
                </c:pt>
                <c:pt idx="47">
                  <c:v>8.105577865015751E-3</c:v>
                </c:pt>
                <c:pt idx="48">
                  <c:v>8.0300305771020871E-3</c:v>
                </c:pt>
                <c:pt idx="49">
                  <c:v>8.2609136920943713E-3</c:v>
                </c:pt>
                <c:pt idx="50">
                  <c:v>8.212354678744602E-3</c:v>
                </c:pt>
                <c:pt idx="51">
                  <c:v>8.2681536405194295E-3</c:v>
                </c:pt>
                <c:pt idx="52">
                  <c:v>8.3038894957891164E-3</c:v>
                </c:pt>
                <c:pt idx="53">
                  <c:v>8.2913811180753416E-3</c:v>
                </c:pt>
                <c:pt idx="54">
                  <c:v>8.4075019384671976E-3</c:v>
                </c:pt>
                <c:pt idx="55">
                  <c:v>7.9320510462421306E-3</c:v>
                </c:pt>
                <c:pt idx="56">
                  <c:v>7.6834076916350563E-3</c:v>
                </c:pt>
                <c:pt idx="57">
                  <c:v>7.5421541441017467E-3</c:v>
                </c:pt>
                <c:pt idx="58">
                  <c:v>7.3117183485773736E-3</c:v>
                </c:pt>
                <c:pt idx="59">
                  <c:v>7.1338177394508571E-3</c:v>
                </c:pt>
                <c:pt idx="60">
                  <c:v>6.8366982084325156E-3</c:v>
                </c:pt>
                <c:pt idx="61">
                  <c:v>6.7586658123637974E-3</c:v>
                </c:pt>
                <c:pt idx="62">
                  <c:v>6.6172134561780834E-3</c:v>
                </c:pt>
                <c:pt idx="63">
                  <c:v>6.4905392098210946E-3</c:v>
                </c:pt>
                <c:pt idx="64">
                  <c:v>6.3952601631562965E-3</c:v>
                </c:pt>
                <c:pt idx="65">
                  <c:v>6.069247107988519E-3</c:v>
                </c:pt>
                <c:pt idx="66">
                  <c:v>5.9801808317113585E-3</c:v>
                </c:pt>
                <c:pt idx="67">
                  <c:v>5.9443124373400689E-3</c:v>
                </c:pt>
                <c:pt idx="68">
                  <c:v>6.1442973742711713E-3</c:v>
                </c:pt>
                <c:pt idx="69">
                  <c:v>6.153276898404769E-3</c:v>
                </c:pt>
                <c:pt idx="70">
                  <c:v>6.4057473195706276E-3</c:v>
                </c:pt>
                <c:pt idx="71">
                  <c:v>6.2305637620269708E-3</c:v>
                </c:pt>
                <c:pt idx="72">
                  <c:v>6.2118591813132588E-3</c:v>
                </c:pt>
                <c:pt idx="73">
                  <c:v>4.7863017392476741E-3</c:v>
                </c:pt>
                <c:pt idx="74">
                  <c:v>4.901660459805314E-3</c:v>
                </c:pt>
                <c:pt idx="75">
                  <c:v>4.9349609090830471E-3</c:v>
                </c:pt>
                <c:pt idx="76">
                  <c:v>4.8675150737548627E-3</c:v>
                </c:pt>
                <c:pt idx="77">
                  <c:v>4.8584030105196614E-3</c:v>
                </c:pt>
                <c:pt idx="78">
                  <c:v>5.2902651057050694E-3</c:v>
                </c:pt>
                <c:pt idx="79">
                  <c:v>5.1170530672977558E-3</c:v>
                </c:pt>
                <c:pt idx="80">
                  <c:v>4.8918028641235971E-3</c:v>
                </c:pt>
                <c:pt idx="81">
                  <c:v>4.4319584511122731E-3</c:v>
                </c:pt>
                <c:pt idx="82">
                  <c:v>4.0688344474956789E-3</c:v>
                </c:pt>
                <c:pt idx="83">
                  <c:v>4.0083966171647481E-3</c:v>
                </c:pt>
                <c:pt idx="84">
                  <c:v>3.7412640578840671E-3</c:v>
                </c:pt>
                <c:pt idx="85">
                  <c:v>3.4492969844405392E-3</c:v>
                </c:pt>
                <c:pt idx="86">
                  <c:v>3.1610741406172937E-3</c:v>
                </c:pt>
                <c:pt idx="87">
                  <c:v>2.9311187993362308E-3</c:v>
                </c:pt>
                <c:pt idx="88">
                  <c:v>2.7973537110434861E-3</c:v>
                </c:pt>
                <c:pt idx="89">
                  <c:v>2.2977144327758861E-3</c:v>
                </c:pt>
                <c:pt idx="90">
                  <c:v>2.0026161230569891E-3</c:v>
                </c:pt>
                <c:pt idx="91">
                  <c:v>1.7129022143407108E-3</c:v>
                </c:pt>
                <c:pt idx="92">
                  <c:v>1.4067037548625696E-3</c:v>
                </c:pt>
                <c:pt idx="93">
                  <c:v>1.1429840774481637E-3</c:v>
                </c:pt>
                <c:pt idx="94">
                  <c:v>9.0018901069931841E-4</c:v>
                </c:pt>
                <c:pt idx="95">
                  <c:v>7.0167857127354807E-4</c:v>
                </c:pt>
                <c:pt idx="96">
                  <c:v>5.2127628660427632E-4</c:v>
                </c:pt>
                <c:pt idx="97">
                  <c:v>3.8469474240246935E-4</c:v>
                </c:pt>
                <c:pt idx="98">
                  <c:v>2.6567462916304906E-4</c:v>
                </c:pt>
                <c:pt idx="99">
                  <c:v>1.2417257081423375E-4</c:v>
                </c:pt>
                <c:pt idx="100">
                  <c:v>4.0199109516165016E-5</c:v>
                </c:pt>
                <c:pt idx="101">
                  <c:v>4.0199109516165016E-5</c:v>
                </c:pt>
                <c:pt idx="102">
                  <c:v>4.0199109516165016E-5</c:v>
                </c:pt>
                <c:pt idx="103">
                  <c:v>4.0199109516165016E-5</c:v>
                </c:pt>
                <c:pt idx="104">
                  <c:v>4.0199109516165016E-5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3-45DD-800A-BD1802ED9C4A}"/>
            </c:ext>
          </c:extLst>
        </c:ser>
        <c:ser>
          <c:idx val="1"/>
          <c:order val="1"/>
          <c:tx>
            <c:v>uomini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Foglio1!$S$5:$S$109</c:f>
              <c:numCache>
                <c:formatCode>General</c:formatCode>
                <c:ptCount val="1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</c:numCache>
            </c:numRef>
          </c:cat>
          <c:val>
            <c:numRef>
              <c:f>Foglio1!$R$5:$R$109</c:f>
              <c:numCache>
                <c:formatCode>General</c:formatCode>
                <c:ptCount val="105"/>
                <c:pt idx="0">
                  <c:v>-3.7347530745178237E-3</c:v>
                </c:pt>
                <c:pt idx="1">
                  <c:v>-3.9113282926283108E-3</c:v>
                </c:pt>
                <c:pt idx="2">
                  <c:v>-4.0475453543007099E-3</c:v>
                </c:pt>
                <c:pt idx="3">
                  <c:v>-4.1648258918315917E-3</c:v>
                </c:pt>
                <c:pt idx="4">
                  <c:v>-4.2974312629853115E-3</c:v>
                </c:pt>
                <c:pt idx="5">
                  <c:v>-4.3661362197787244E-3</c:v>
                </c:pt>
                <c:pt idx="6">
                  <c:v>-4.5597924146082878E-3</c:v>
                </c:pt>
                <c:pt idx="7">
                  <c:v>-4.6465061218319966E-3</c:v>
                </c:pt>
                <c:pt idx="8">
                  <c:v>-4.7784819322531022E-3</c:v>
                </c:pt>
                <c:pt idx="9">
                  <c:v>-4.8516103815625117E-3</c:v>
                </c:pt>
                <c:pt idx="10">
                  <c:v>-4.8991753516502597E-3</c:v>
                </c:pt>
                <c:pt idx="11">
                  <c:v>-4.8951991786021715E-3</c:v>
                </c:pt>
                <c:pt idx="12">
                  <c:v>-4.909231755984381E-3</c:v>
                </c:pt>
                <c:pt idx="13">
                  <c:v>-4.8793607559606232E-3</c:v>
                </c:pt>
                <c:pt idx="14">
                  <c:v>-4.9151131786180097E-3</c:v>
                </c:pt>
                <c:pt idx="15">
                  <c:v>-4.8804210687734464E-3</c:v>
                </c:pt>
                <c:pt idx="16">
                  <c:v>-4.8565971652603217E-3</c:v>
                </c:pt>
                <c:pt idx="17">
                  <c:v>-4.9290463516740166E-3</c:v>
                </c:pt>
                <c:pt idx="18">
                  <c:v>-5.0975698193621273E-3</c:v>
                </c:pt>
                <c:pt idx="19">
                  <c:v>-5.1190411538217994E-3</c:v>
                </c:pt>
                <c:pt idx="20">
                  <c:v>-5.2330247812003095E-3</c:v>
                </c:pt>
                <c:pt idx="21">
                  <c:v>-5.1870668477194976E-3</c:v>
                </c:pt>
                <c:pt idx="22">
                  <c:v>-5.190098679668664E-3</c:v>
                </c:pt>
                <c:pt idx="23">
                  <c:v>-5.1622157661689507E-3</c:v>
                </c:pt>
                <c:pt idx="24">
                  <c:v>-5.1890383668558408E-3</c:v>
                </c:pt>
                <c:pt idx="25">
                  <c:v>-5.2631111572641713E-3</c:v>
                </c:pt>
                <c:pt idx="26">
                  <c:v>-5.4788185451229206E-3</c:v>
                </c:pt>
                <c:pt idx="27">
                  <c:v>-5.4468103520858161E-3</c:v>
                </c:pt>
                <c:pt idx="28">
                  <c:v>-5.5578615518413607E-3</c:v>
                </c:pt>
                <c:pt idx="29">
                  <c:v>-5.5097829927349025E-3</c:v>
                </c:pt>
                <c:pt idx="30">
                  <c:v>-5.6393068297763537E-3</c:v>
                </c:pt>
                <c:pt idx="31">
                  <c:v>-5.5197068579674212E-3</c:v>
                </c:pt>
                <c:pt idx="32">
                  <c:v>-5.5394054819431545E-3</c:v>
                </c:pt>
                <c:pt idx="33">
                  <c:v>-5.6966962607704176E-3</c:v>
                </c:pt>
                <c:pt idx="34">
                  <c:v>-5.789357660178557E-3</c:v>
                </c:pt>
                <c:pt idx="35">
                  <c:v>-5.8890601993593526E-3</c:v>
                </c:pt>
                <c:pt idx="36">
                  <c:v>-6.0740847851970259E-3</c:v>
                </c:pt>
                <c:pt idx="37">
                  <c:v>-6.1009902228224182E-3</c:v>
                </c:pt>
                <c:pt idx="38">
                  <c:v>-6.2794375557430468E-3</c:v>
                </c:pt>
                <c:pt idx="39">
                  <c:v>-6.4377886473831331E-3</c:v>
                </c:pt>
                <c:pt idx="40">
                  <c:v>-6.7808329771068855E-3</c:v>
                </c:pt>
                <c:pt idx="41">
                  <c:v>-6.9750855978936623E-3</c:v>
                </c:pt>
                <c:pt idx="42">
                  <c:v>-7.2681461189254143E-3</c:v>
                </c:pt>
                <c:pt idx="43">
                  <c:v>-7.5911770443071258E-3</c:v>
                </c:pt>
                <c:pt idx="44">
                  <c:v>-7.8903343640126123E-3</c:v>
                </c:pt>
                <c:pt idx="45">
                  <c:v>-7.8215465702806981E-3</c:v>
                </c:pt>
                <c:pt idx="46">
                  <c:v>-7.900838087814643E-3</c:v>
                </c:pt>
                <c:pt idx="47">
                  <c:v>-7.9401690662153097E-3</c:v>
                </c:pt>
                <c:pt idx="48">
                  <c:v>-7.8711824638309901E-3</c:v>
                </c:pt>
                <c:pt idx="49">
                  <c:v>-8.0677710862835181E-3</c:v>
                </c:pt>
                <c:pt idx="50">
                  <c:v>-7.9972437168430652E-3</c:v>
                </c:pt>
                <c:pt idx="51">
                  <c:v>-7.9963159431318456E-3</c:v>
                </c:pt>
                <c:pt idx="52">
                  <c:v>-8.0883477818073715E-3</c:v>
                </c:pt>
                <c:pt idx="53">
                  <c:v>-8.0518166919280668E-3</c:v>
                </c:pt>
                <c:pt idx="54">
                  <c:v>-8.1320525505609344E-3</c:v>
                </c:pt>
                <c:pt idx="55">
                  <c:v>-7.5829264852323441E-3</c:v>
                </c:pt>
                <c:pt idx="56">
                  <c:v>-7.2993756447406015E-3</c:v>
                </c:pt>
                <c:pt idx="57">
                  <c:v>-7.1250701587450638E-3</c:v>
                </c:pt>
                <c:pt idx="58">
                  <c:v>-6.8840478024801578E-3</c:v>
                </c:pt>
                <c:pt idx="59">
                  <c:v>-6.6984102232975707E-3</c:v>
                </c:pt>
                <c:pt idx="60">
                  <c:v>-6.3621916573063687E-3</c:v>
                </c:pt>
                <c:pt idx="61">
                  <c:v>-6.2829664093232247E-3</c:v>
                </c:pt>
                <c:pt idx="62">
                  <c:v>-6.1314576488033894E-3</c:v>
                </c:pt>
                <c:pt idx="63">
                  <c:v>-5.9883816886230389E-3</c:v>
                </c:pt>
                <c:pt idx="64">
                  <c:v>-5.8587253124799841E-3</c:v>
                </c:pt>
                <c:pt idx="65">
                  <c:v>-5.5837066766539298E-3</c:v>
                </c:pt>
                <c:pt idx="66">
                  <c:v>-5.4521781857007337E-3</c:v>
                </c:pt>
                <c:pt idx="67">
                  <c:v>-5.401316305460614E-3</c:v>
                </c:pt>
                <c:pt idx="68">
                  <c:v>-5.5596176949375999E-3</c:v>
                </c:pt>
                <c:pt idx="69">
                  <c:v>-5.5481696300366473E-3</c:v>
                </c:pt>
                <c:pt idx="70">
                  <c:v>-5.7232040810910011E-3</c:v>
                </c:pt>
                <c:pt idx="71">
                  <c:v>-5.5414598380179999E-3</c:v>
                </c:pt>
                <c:pt idx="72">
                  <c:v>-5.452956852922651E-3</c:v>
                </c:pt>
                <c:pt idx="73">
                  <c:v>-4.1428078335778076E-3</c:v>
                </c:pt>
                <c:pt idx="74">
                  <c:v>-4.1799187820266244E-3</c:v>
                </c:pt>
                <c:pt idx="75">
                  <c:v>-4.1077512412038353E-3</c:v>
                </c:pt>
                <c:pt idx="76">
                  <c:v>-3.9891618800446246E-3</c:v>
                </c:pt>
                <c:pt idx="77">
                  <c:v>-3.9015866686604966E-3</c:v>
                </c:pt>
                <c:pt idx="78">
                  <c:v>-4.1676257803529536E-3</c:v>
                </c:pt>
                <c:pt idx="79">
                  <c:v>-3.9727933009966639E-3</c:v>
                </c:pt>
                <c:pt idx="80">
                  <c:v>-3.6810747383686417E-3</c:v>
                </c:pt>
                <c:pt idx="81">
                  <c:v>-3.2395041539908204E-3</c:v>
                </c:pt>
                <c:pt idx="82">
                  <c:v>-2.8468736328798763E-3</c:v>
                </c:pt>
                <c:pt idx="83">
                  <c:v>-2.7235128640629605E-3</c:v>
                </c:pt>
                <c:pt idx="84">
                  <c:v>-2.4270560285526337E-3</c:v>
                </c:pt>
                <c:pt idx="85">
                  <c:v>-2.1463050765822525E-3</c:v>
                </c:pt>
                <c:pt idx="86">
                  <c:v>-1.8493843542163157E-3</c:v>
                </c:pt>
                <c:pt idx="87">
                  <c:v>-1.6364934222666287E-3</c:v>
                </c:pt>
                <c:pt idx="88">
                  <c:v>-1.4520155602230672E-3</c:v>
                </c:pt>
                <c:pt idx="89">
                  <c:v>-1.1250747313440695E-3</c:v>
                </c:pt>
                <c:pt idx="90">
                  <c:v>-9.03485920851691E-4</c:v>
                </c:pt>
                <c:pt idx="91">
                  <c:v>-7.1821282419851204E-4</c:v>
                </c:pt>
                <c:pt idx="92">
                  <c:v>-5.4241627330994173E-4</c:v>
                </c:pt>
                <c:pt idx="93">
                  <c:v>-4.0479098368301181E-4</c:v>
                </c:pt>
                <c:pt idx="94">
                  <c:v>-2.9831238293276759E-4</c:v>
                </c:pt>
                <c:pt idx="95">
                  <c:v>-2.1953445441753321E-4</c:v>
                </c:pt>
                <c:pt idx="96">
                  <c:v>-1.4834438946906593E-4</c:v>
                </c:pt>
                <c:pt idx="97">
                  <c:v>-1.0119360407382786E-4</c:v>
                </c:pt>
                <c:pt idx="98">
                  <c:v>-6.5374911865639286E-5</c:v>
                </c:pt>
                <c:pt idx="99">
                  <c:v>-2.7849778724313135E-5</c:v>
                </c:pt>
                <c:pt idx="100">
                  <c:v>-7.7005218031295332E-6</c:v>
                </c:pt>
                <c:pt idx="101">
                  <c:v>-7.7005218031295332E-6</c:v>
                </c:pt>
                <c:pt idx="102">
                  <c:v>-7.7005218031295332E-6</c:v>
                </c:pt>
                <c:pt idx="103">
                  <c:v>-7.7005218031295332E-6</c:v>
                </c:pt>
                <c:pt idx="104">
                  <c:v>-7.7005218031295332E-6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3-45DD-800A-BD1802ED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66433640"/>
        <c:axId val="466434296"/>
      </c:barChart>
      <c:catAx>
        <c:axId val="466433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6434296"/>
        <c:crosses val="autoZero"/>
        <c:auto val="1"/>
        <c:lblAlgn val="ctr"/>
        <c:lblOffset val="100"/>
        <c:noMultiLvlLbl val="0"/>
      </c:catAx>
      <c:valAx>
        <c:axId val="466434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[Red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6433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Distribuzione</a:t>
            </a:r>
            <a:r>
              <a:rPr lang="it-IT" baseline="0"/>
              <a:t> rapporto di mascolinità, Italia anno 2019. Fonte ISTAT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Foglio1!$S$5:$S$109</c:f>
              <c:numCache>
                <c:formatCode>General</c:formatCode>
                <c:ptCount val="1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</c:numCache>
            </c:numRef>
          </c:cat>
          <c:val>
            <c:numRef>
              <c:f>Foglio1!$J$5:$J$109</c:f>
              <c:numCache>
                <c:formatCode>General</c:formatCode>
                <c:ptCount val="105"/>
                <c:pt idx="0">
                  <c:v>105.90484781005267</c:v>
                </c:pt>
                <c:pt idx="1">
                  <c:v>105.47275683982915</c:v>
                </c:pt>
                <c:pt idx="2">
                  <c:v>105.43605855544816</c:v>
                </c:pt>
                <c:pt idx="3">
                  <c:v>105.78034925310331</c:v>
                </c:pt>
                <c:pt idx="4">
                  <c:v>105.86134702422979</c:v>
                </c:pt>
                <c:pt idx="5">
                  <c:v>105.6438132117903</c:v>
                </c:pt>
                <c:pt idx="6">
                  <c:v>105.84351156780704</c:v>
                </c:pt>
                <c:pt idx="7">
                  <c:v>105.92787593573192</c:v>
                </c:pt>
                <c:pt idx="8">
                  <c:v>106.16462810890795</c:v>
                </c:pt>
                <c:pt idx="9">
                  <c:v>105.96129769942758</c:v>
                </c:pt>
                <c:pt idx="10">
                  <c:v>105.6144461270322</c:v>
                </c:pt>
                <c:pt idx="11">
                  <c:v>106.13294635737324</c:v>
                </c:pt>
                <c:pt idx="12">
                  <c:v>106.45477668563545</c:v>
                </c:pt>
                <c:pt idx="13">
                  <c:v>106.63799002835077</c:v>
                </c:pt>
                <c:pt idx="14">
                  <c:v>105.91150063366833</c:v>
                </c:pt>
                <c:pt idx="15">
                  <c:v>106.09493007559688</c:v>
                </c:pt>
                <c:pt idx="16">
                  <c:v>106.30022337617126</c:v>
                </c:pt>
                <c:pt idx="17">
                  <c:v>106.9209399943218</c:v>
                </c:pt>
                <c:pt idx="18">
                  <c:v>108.61662395244247</c:v>
                </c:pt>
                <c:pt idx="19">
                  <c:v>110.24319059206348</c:v>
                </c:pt>
                <c:pt idx="20">
                  <c:v>112.39636190245743</c:v>
                </c:pt>
                <c:pt idx="21">
                  <c:v>110.9422449319476</c:v>
                </c:pt>
                <c:pt idx="22">
                  <c:v>110.25967718092933</c:v>
                </c:pt>
                <c:pt idx="23">
                  <c:v>109.2980265327169</c:v>
                </c:pt>
                <c:pt idx="24">
                  <c:v>107.7111955568547</c:v>
                </c:pt>
                <c:pt idx="25">
                  <c:v>106.38734653690815</c:v>
                </c:pt>
                <c:pt idx="26">
                  <c:v>105.78170581913098</c:v>
                </c:pt>
                <c:pt idx="27">
                  <c:v>105.31226876543568</c:v>
                </c:pt>
                <c:pt idx="28">
                  <c:v>104.8127573687927</c:v>
                </c:pt>
                <c:pt idx="29">
                  <c:v>103.16568588826883</c:v>
                </c:pt>
                <c:pt idx="30">
                  <c:v>103.03019296254257</c:v>
                </c:pt>
                <c:pt idx="31">
                  <c:v>102.36834747233907</c:v>
                </c:pt>
                <c:pt idx="32">
                  <c:v>102.01089195002517</c:v>
                </c:pt>
                <c:pt idx="33">
                  <c:v>101.41183201941821</c:v>
                </c:pt>
                <c:pt idx="34">
                  <c:v>101.14651414545474</c:v>
                </c:pt>
                <c:pt idx="35">
                  <c:v>101.18013748345503</c:v>
                </c:pt>
                <c:pt idx="36">
                  <c:v>100.7277872410572</c:v>
                </c:pt>
                <c:pt idx="37">
                  <c:v>100.15883852051711</c:v>
                </c:pt>
                <c:pt idx="38">
                  <c:v>100.96537027171017</c:v>
                </c:pt>
                <c:pt idx="39">
                  <c:v>100.00591930697784</c:v>
                </c:pt>
                <c:pt idx="40">
                  <c:v>100.20173136433077</c:v>
                </c:pt>
                <c:pt idx="41">
                  <c:v>99.635784471497004</c:v>
                </c:pt>
                <c:pt idx="42">
                  <c:v>99.44734098018769</c:v>
                </c:pt>
                <c:pt idx="43">
                  <c:v>99.18543259958048</c:v>
                </c:pt>
                <c:pt idx="44">
                  <c:v>99.059649151999466</c:v>
                </c:pt>
                <c:pt idx="45">
                  <c:v>98.649924984223702</c:v>
                </c:pt>
                <c:pt idx="46">
                  <c:v>98.768119393835207</c:v>
                </c:pt>
                <c:pt idx="47">
                  <c:v>97.959321327176966</c:v>
                </c:pt>
                <c:pt idx="48">
                  <c:v>98.021824303831934</c:v>
                </c:pt>
                <c:pt idx="49">
                  <c:v>97.661970418651293</c:v>
                </c:pt>
                <c:pt idx="50">
                  <c:v>97.3806420896763</c:v>
                </c:pt>
                <c:pt idx="51">
                  <c:v>96.712232147508729</c:v>
                </c:pt>
                <c:pt idx="52">
                  <c:v>97.404328247732025</c:v>
                </c:pt>
                <c:pt idx="53">
                  <c:v>97.110681287764962</c:v>
                </c:pt>
                <c:pt idx="54">
                  <c:v>96.723766584626176</c:v>
                </c:pt>
                <c:pt idx="55">
                  <c:v>95.598558821993635</c:v>
                </c:pt>
                <c:pt idx="56">
                  <c:v>95.001800473082383</c:v>
                </c:pt>
                <c:pt idx="57">
                  <c:v>94.469962064049597</c:v>
                </c:pt>
                <c:pt idx="58">
                  <c:v>94.150888673379669</c:v>
                </c:pt>
                <c:pt idx="59">
                  <c:v>93.896570783615203</c:v>
                </c:pt>
                <c:pt idx="60">
                  <c:v>93.059419376726609</c:v>
                </c:pt>
                <c:pt idx="61">
                  <c:v>92.961637455570539</c:v>
                </c:pt>
                <c:pt idx="62">
                  <c:v>92.659209037284811</c:v>
                </c:pt>
                <c:pt idx="63">
                  <c:v>92.26323877008214</c:v>
                </c:pt>
                <c:pt idx="64">
                  <c:v>91.610429646516323</c:v>
                </c:pt>
                <c:pt idx="65">
                  <c:v>91.999989081092011</c:v>
                </c:pt>
                <c:pt idx="66">
                  <c:v>91.170791304323743</c:v>
                </c:pt>
                <c:pt idx="67">
                  <c:v>90.865282779072231</c:v>
                </c:pt>
                <c:pt idx="68">
                  <c:v>90.484189749964273</c:v>
                </c:pt>
                <c:pt idx="69">
                  <c:v>90.166097213583953</c:v>
                </c:pt>
                <c:pt idx="70">
                  <c:v>89.344830440090206</c:v>
                </c:pt>
                <c:pt idx="71">
                  <c:v>88.939942670857334</c:v>
                </c:pt>
                <c:pt idx="72">
                  <c:v>87.783008174532256</c:v>
                </c:pt>
                <c:pt idx="73">
                  <c:v>86.555509018722816</c:v>
                </c:pt>
                <c:pt idx="74">
                  <c:v>85.275567663302482</c:v>
                </c:pt>
                <c:pt idx="75">
                  <c:v>83.237766557447486</c:v>
                </c:pt>
                <c:pt idx="76">
                  <c:v>81.954792529637416</c:v>
                </c:pt>
                <c:pt idx="77">
                  <c:v>80.305949510828611</c:v>
                </c:pt>
                <c:pt idx="78">
                  <c:v>78.779148059301392</c:v>
                </c:pt>
                <c:pt idx="79">
                  <c:v>77.638305656553229</c:v>
                </c:pt>
                <c:pt idx="80">
                  <c:v>75.249858602552948</c:v>
                </c:pt>
                <c:pt idx="81">
                  <c:v>73.094190519268366</c:v>
                </c:pt>
                <c:pt idx="82">
                  <c:v>69.96779224163555</c:v>
                </c:pt>
                <c:pt idx="83">
                  <c:v>67.945194155696541</c:v>
                </c:pt>
                <c:pt idx="84">
                  <c:v>64.872620349746029</c:v>
                </c:pt>
                <c:pt idx="85">
                  <c:v>62.22442098387112</c:v>
                </c:pt>
                <c:pt idx="86">
                  <c:v>58.504934460511215</c:v>
                </c:pt>
                <c:pt idx="87">
                  <c:v>55.831698893856583</c:v>
                </c:pt>
                <c:pt idx="88">
                  <c:v>51.906755820358072</c:v>
                </c:pt>
                <c:pt idx="89">
                  <c:v>48.964950356553146</c:v>
                </c:pt>
                <c:pt idx="90">
                  <c:v>45.115282477228916</c:v>
                </c:pt>
                <c:pt idx="91">
                  <c:v>41.929587000677046</c:v>
                </c:pt>
                <c:pt idx="92">
                  <c:v>38.559381919253781</c:v>
                </c:pt>
                <c:pt idx="93">
                  <c:v>35.415277576460355</c:v>
                </c:pt>
                <c:pt idx="94">
                  <c:v>33.138860771141985</c:v>
                </c:pt>
                <c:pt idx="95">
                  <c:v>31.287039879111276</c:v>
                </c:pt>
                <c:pt idx="96">
                  <c:v>28.457920162725653</c:v>
                </c:pt>
                <c:pt idx="97">
                  <c:v>26.304909560723516</c:v>
                </c:pt>
                <c:pt idx="98">
                  <c:v>24.607133948615616</c:v>
                </c:pt>
                <c:pt idx="99">
                  <c:v>22.428285523682455</c:v>
                </c:pt>
                <c:pt idx="100">
                  <c:v>19.155951203428948</c:v>
                </c:pt>
                <c:pt idx="101">
                  <c:v>19.155951203428948</c:v>
                </c:pt>
                <c:pt idx="102">
                  <c:v>19.155951203428948</c:v>
                </c:pt>
                <c:pt idx="103">
                  <c:v>19.155951203428948</c:v>
                </c:pt>
                <c:pt idx="104">
                  <c:v>19.155951203428948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A-4B25-88F9-6277209D9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722064"/>
        <c:axId val="562730264"/>
      </c:lineChart>
      <c:catAx>
        <c:axId val="56272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2730264"/>
        <c:crosses val="autoZero"/>
        <c:auto val="1"/>
        <c:lblAlgn val="ctr"/>
        <c:lblOffset val="100"/>
        <c:noMultiLvlLbl val="0"/>
      </c:catAx>
      <c:valAx>
        <c:axId val="56273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272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47624</xdr:colOff>
      <xdr:row>3</xdr:row>
      <xdr:rowOff>233362</xdr:rowOff>
    </xdr:from>
    <xdr:to>
      <xdr:col>33</xdr:col>
      <xdr:colOff>190500</xdr:colOff>
      <xdr:row>40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8EBBA4F-2158-4558-A387-2B8E835BD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</xdr:colOff>
      <xdr:row>41</xdr:row>
      <xdr:rowOff>52387</xdr:rowOff>
    </xdr:from>
    <xdr:to>
      <xdr:col>28</xdr:col>
      <xdr:colOff>314325</xdr:colOff>
      <xdr:row>55</xdr:row>
      <xdr:rowOff>128587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97A7F45-77CE-466D-AC4C-E598BBAF9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E404-1F4E-4CBB-AF67-9D458452BAD9}">
  <dimension ref="A1:S111"/>
  <sheetViews>
    <sheetView tabSelected="1" topLeftCell="A16" workbookViewId="0">
      <selection activeCell="K4" sqref="K4"/>
    </sheetView>
  </sheetViews>
  <sheetFormatPr defaultRowHeight="15" x14ac:dyDescent="0.25"/>
  <cols>
    <col min="2" max="2" width="13.28515625" bestFit="1" customWidth="1"/>
    <col min="3" max="3" width="15.5703125" bestFit="1" customWidth="1"/>
    <col min="4" max="4" width="17.7109375" bestFit="1" customWidth="1"/>
    <col min="10" max="10" width="51" bestFit="1" customWidth="1"/>
    <col min="11" max="11" width="10" customWidth="1"/>
    <col min="13" max="13" width="9.85546875" customWidth="1"/>
    <col min="16" max="17" width="12" bestFit="1" customWidth="1"/>
    <col min="18" max="18" width="12.7109375" bestFit="1" customWidth="1"/>
  </cols>
  <sheetData>
    <row r="1" spans="1:19" x14ac:dyDescent="0.25">
      <c r="A1" t="s">
        <v>0</v>
      </c>
    </row>
    <row r="2" spans="1:19" x14ac:dyDescent="0.25">
      <c r="A2" t="s">
        <v>1</v>
      </c>
    </row>
    <row r="3" spans="1:19" x14ac:dyDescent="0.25">
      <c r="K3" s="4" t="s">
        <v>28</v>
      </c>
      <c r="L3" s="3"/>
      <c r="M3" s="3"/>
      <c r="P3" t="s">
        <v>21</v>
      </c>
    </row>
    <row r="4" spans="1:19" ht="18.75" x14ac:dyDescent="0.35">
      <c r="A4" t="s">
        <v>2</v>
      </c>
      <c r="B4" t="s">
        <v>3</v>
      </c>
      <c r="C4" t="s">
        <v>4</v>
      </c>
      <c r="D4" t="s">
        <v>5</v>
      </c>
      <c r="E4" t="s">
        <v>8</v>
      </c>
      <c r="F4" t="s">
        <v>9</v>
      </c>
      <c r="G4" t="s">
        <v>11</v>
      </c>
      <c r="H4" t="s">
        <v>10</v>
      </c>
      <c r="J4" s="1" t="s">
        <v>26</v>
      </c>
      <c r="K4" t="s">
        <v>15</v>
      </c>
      <c r="L4" t="s">
        <v>16</v>
      </c>
      <c r="M4" t="s">
        <v>17</v>
      </c>
      <c r="P4" t="s">
        <v>22</v>
      </c>
      <c r="Q4" t="s">
        <v>23</v>
      </c>
      <c r="R4" t="s">
        <v>24</v>
      </c>
      <c r="S4" t="s">
        <v>25</v>
      </c>
    </row>
    <row r="5" spans="1:19" x14ac:dyDescent="0.25">
      <c r="A5">
        <v>0</v>
      </c>
      <c r="B5">
        <v>225428</v>
      </c>
      <c r="C5">
        <v>212859</v>
      </c>
      <c r="D5">
        <v>438287</v>
      </c>
      <c r="E5">
        <v>0</v>
      </c>
      <c r="F5">
        <v>1</v>
      </c>
      <c r="G5">
        <f>F5-E5</f>
        <v>1</v>
      </c>
      <c r="H5">
        <f>(F5+E5)/2</f>
        <v>0.5</v>
      </c>
      <c r="J5" s="2">
        <f>(B5/C5)*100</f>
        <v>105.90484781005267</v>
      </c>
      <c r="K5">
        <f>$H5*B5</f>
        <v>112714</v>
      </c>
      <c r="L5">
        <f>$H5*C5</f>
        <v>106429.5</v>
      </c>
      <c r="M5">
        <f>$H5*D5</f>
        <v>219143.5</v>
      </c>
      <c r="P5">
        <f>(B5/$G5)/$D$106</f>
        <v>3.7347530745178237E-3</v>
      </c>
      <c r="Q5">
        <f>(C5/$G5)/$D$106</f>
        <v>3.5265175785119392E-3</v>
      </c>
      <c r="R5">
        <f>-P5</f>
        <v>-3.7347530745178237E-3</v>
      </c>
      <c r="S5">
        <v>0</v>
      </c>
    </row>
    <row r="6" spans="1:19" x14ac:dyDescent="0.25">
      <c r="A6">
        <v>1</v>
      </c>
      <c r="B6">
        <v>236086</v>
      </c>
      <c r="C6">
        <v>223836</v>
      </c>
      <c r="D6">
        <v>459922</v>
      </c>
      <c r="E6">
        <v>1</v>
      </c>
      <c r="F6">
        <v>2</v>
      </c>
      <c r="G6">
        <f t="shared" ref="G6:G69" si="0">F6-E6</f>
        <v>1</v>
      </c>
      <c r="H6">
        <f t="shared" ref="H6:H69" si="1">(F6+E6)/2</f>
        <v>1.5</v>
      </c>
      <c r="J6" s="2">
        <f t="shared" ref="J6:J69" si="2">(B6/C6)*100</f>
        <v>105.47275683982915</v>
      </c>
      <c r="K6">
        <f t="shared" ref="K6:K69" si="3">H6*B6</f>
        <v>354129</v>
      </c>
      <c r="L6">
        <f t="shared" ref="L6:L69" si="4">$H6*C6</f>
        <v>335754</v>
      </c>
      <c r="M6">
        <f t="shared" ref="M6:M69" si="5">$H6*D6</f>
        <v>689883</v>
      </c>
      <c r="P6">
        <f t="shared" ref="P6:P69" si="6">(B6/$G6)/$D$106</f>
        <v>3.9113282926283108E-3</v>
      </c>
      <c r="Q6">
        <f t="shared" ref="Q6:Q69" si="7">(C6/$G6)/$D$106</f>
        <v>3.708377793298843E-3</v>
      </c>
      <c r="R6">
        <f t="shared" ref="R6:R69" si="8">-P6</f>
        <v>-3.9113282926283108E-3</v>
      </c>
      <c r="S6">
        <v>1</v>
      </c>
    </row>
    <row r="7" spans="1:19" x14ac:dyDescent="0.25">
      <c r="A7">
        <v>2</v>
      </c>
      <c r="B7">
        <v>244308</v>
      </c>
      <c r="C7">
        <v>231712</v>
      </c>
      <c r="D7">
        <v>476020</v>
      </c>
      <c r="E7">
        <v>2</v>
      </c>
      <c r="F7">
        <v>3</v>
      </c>
      <c r="G7">
        <f t="shared" si="0"/>
        <v>1</v>
      </c>
      <c r="H7">
        <f t="shared" si="1"/>
        <v>2.5</v>
      </c>
      <c r="J7" s="2">
        <f t="shared" si="2"/>
        <v>105.43605855544816</v>
      </c>
      <c r="K7">
        <f t="shared" si="3"/>
        <v>610770</v>
      </c>
      <c r="L7">
        <f t="shared" si="4"/>
        <v>579280</v>
      </c>
      <c r="M7">
        <f t="shared" si="5"/>
        <v>1190050</v>
      </c>
      <c r="P7">
        <f t="shared" si="6"/>
        <v>4.0475453543007099E-3</v>
      </c>
      <c r="Q7">
        <f t="shared" si="7"/>
        <v>3.8388625388269156E-3</v>
      </c>
      <c r="R7">
        <f t="shared" si="8"/>
        <v>-4.0475453543007099E-3</v>
      </c>
      <c r="S7">
        <v>2</v>
      </c>
    </row>
    <row r="8" spans="1:19" x14ac:dyDescent="0.25">
      <c r="A8">
        <v>3</v>
      </c>
      <c r="B8">
        <v>251387</v>
      </c>
      <c r="C8">
        <v>237650</v>
      </c>
      <c r="D8">
        <v>489037</v>
      </c>
      <c r="E8">
        <v>3</v>
      </c>
      <c r="F8">
        <v>4</v>
      </c>
      <c r="G8">
        <f t="shared" si="0"/>
        <v>1</v>
      </c>
      <c r="H8">
        <f t="shared" si="1"/>
        <v>3.5</v>
      </c>
      <c r="J8" s="2">
        <f t="shared" si="2"/>
        <v>105.78034925310331</v>
      </c>
      <c r="K8">
        <f t="shared" si="3"/>
        <v>879854.5</v>
      </c>
      <c r="L8">
        <f t="shared" si="4"/>
        <v>831775</v>
      </c>
      <c r="M8">
        <f t="shared" si="5"/>
        <v>1711629.5</v>
      </c>
      <c r="P8">
        <f t="shared" si="6"/>
        <v>4.1648258918315917E-3</v>
      </c>
      <c r="Q8">
        <f t="shared" si="7"/>
        <v>3.9372396869916818E-3</v>
      </c>
      <c r="R8">
        <f t="shared" si="8"/>
        <v>-4.1648258918315917E-3</v>
      </c>
      <c r="S8">
        <v>3</v>
      </c>
    </row>
    <row r="9" spans="1:19" x14ac:dyDescent="0.25">
      <c r="A9">
        <v>4</v>
      </c>
      <c r="B9">
        <v>259391</v>
      </c>
      <c r="C9">
        <v>245029</v>
      </c>
      <c r="D9">
        <v>504420</v>
      </c>
      <c r="E9">
        <v>4</v>
      </c>
      <c r="F9">
        <v>5</v>
      </c>
      <c r="G9">
        <f t="shared" si="0"/>
        <v>1</v>
      </c>
      <c r="H9">
        <f t="shared" si="1"/>
        <v>4.5</v>
      </c>
      <c r="J9" s="2">
        <f t="shared" si="2"/>
        <v>105.86134702422979</v>
      </c>
      <c r="K9">
        <f t="shared" si="3"/>
        <v>1167259.5</v>
      </c>
      <c r="L9">
        <f t="shared" si="4"/>
        <v>1102630.5</v>
      </c>
      <c r="M9">
        <f t="shared" si="5"/>
        <v>2269890</v>
      </c>
      <c r="P9">
        <f t="shared" si="6"/>
        <v>4.2974312629853115E-3</v>
      </c>
      <c r="Q9">
        <f t="shared" si="7"/>
        <v>4.0594904408326731E-3</v>
      </c>
      <c r="R9">
        <f t="shared" si="8"/>
        <v>-4.2974312629853115E-3</v>
      </c>
      <c r="S9">
        <v>4</v>
      </c>
    </row>
    <row r="10" spans="1:19" x14ac:dyDescent="0.25">
      <c r="A10">
        <v>5</v>
      </c>
      <c r="B10">
        <v>263538</v>
      </c>
      <c r="C10">
        <v>249459</v>
      </c>
      <c r="D10">
        <v>512997</v>
      </c>
      <c r="E10">
        <v>5</v>
      </c>
      <c r="F10">
        <v>6</v>
      </c>
      <c r="G10">
        <f t="shared" si="0"/>
        <v>1</v>
      </c>
      <c r="H10">
        <f t="shared" si="1"/>
        <v>5.5</v>
      </c>
      <c r="J10" s="2">
        <f t="shared" si="2"/>
        <v>105.6438132117903</v>
      </c>
      <c r="K10">
        <f t="shared" si="3"/>
        <v>1449459</v>
      </c>
      <c r="L10">
        <f t="shared" si="4"/>
        <v>1372024.5</v>
      </c>
      <c r="M10">
        <f t="shared" si="5"/>
        <v>2821483.5</v>
      </c>
      <c r="P10">
        <f t="shared" si="6"/>
        <v>4.3661362197787244E-3</v>
      </c>
      <c r="Q10">
        <f t="shared" si="7"/>
        <v>4.1328839683452889E-3</v>
      </c>
      <c r="R10">
        <f t="shared" si="8"/>
        <v>-4.3661362197787244E-3</v>
      </c>
      <c r="S10">
        <v>5</v>
      </c>
    </row>
    <row r="11" spans="1:19" x14ac:dyDescent="0.25">
      <c r="A11">
        <v>6</v>
      </c>
      <c r="B11">
        <v>275227</v>
      </c>
      <c r="C11">
        <v>260032</v>
      </c>
      <c r="D11">
        <v>535259</v>
      </c>
      <c r="E11">
        <v>6</v>
      </c>
      <c r="F11">
        <v>7</v>
      </c>
      <c r="G11">
        <f t="shared" si="0"/>
        <v>1</v>
      </c>
      <c r="H11">
        <f t="shared" si="1"/>
        <v>6.5</v>
      </c>
      <c r="J11" s="2">
        <f t="shared" si="2"/>
        <v>105.84351156780704</v>
      </c>
      <c r="K11">
        <f t="shared" si="3"/>
        <v>1788975.5</v>
      </c>
      <c r="L11">
        <f t="shared" si="4"/>
        <v>1690208</v>
      </c>
      <c r="M11">
        <f t="shared" si="5"/>
        <v>3479183.5</v>
      </c>
      <c r="P11">
        <f t="shared" si="6"/>
        <v>4.5597924146082878E-3</v>
      </c>
      <c r="Q11">
        <f t="shared" si="7"/>
        <v>4.3080509585012453E-3</v>
      </c>
      <c r="R11">
        <f t="shared" si="8"/>
        <v>-4.5597924146082878E-3</v>
      </c>
      <c r="S11">
        <v>6</v>
      </c>
    </row>
    <row r="12" spans="1:19" x14ac:dyDescent="0.25">
      <c r="A12">
        <v>7</v>
      </c>
      <c r="B12">
        <v>280461</v>
      </c>
      <c r="C12">
        <v>264766</v>
      </c>
      <c r="D12">
        <v>545227</v>
      </c>
      <c r="E12">
        <v>7</v>
      </c>
      <c r="F12">
        <v>8</v>
      </c>
      <c r="G12">
        <f t="shared" si="0"/>
        <v>1</v>
      </c>
      <c r="H12">
        <f t="shared" si="1"/>
        <v>7.5</v>
      </c>
      <c r="J12" s="2">
        <f t="shared" si="2"/>
        <v>105.92787593573192</v>
      </c>
      <c r="K12">
        <f t="shared" si="3"/>
        <v>2103457.5</v>
      </c>
      <c r="L12">
        <f t="shared" si="4"/>
        <v>1985745</v>
      </c>
      <c r="M12">
        <f t="shared" si="5"/>
        <v>4089202.5</v>
      </c>
      <c r="P12">
        <f t="shared" si="6"/>
        <v>4.6465061218319966E-3</v>
      </c>
      <c r="Q12">
        <f t="shared" si="7"/>
        <v>4.3864809718747715E-3</v>
      </c>
      <c r="R12">
        <f t="shared" si="8"/>
        <v>-4.6465061218319966E-3</v>
      </c>
      <c r="S12">
        <v>7</v>
      </c>
    </row>
    <row r="13" spans="1:19" x14ac:dyDescent="0.25">
      <c r="A13">
        <v>8</v>
      </c>
      <c r="B13">
        <v>288427</v>
      </c>
      <c r="C13">
        <v>271679</v>
      </c>
      <c r="D13">
        <v>560106</v>
      </c>
      <c r="E13">
        <v>8</v>
      </c>
      <c r="F13">
        <v>9</v>
      </c>
      <c r="G13">
        <f t="shared" si="0"/>
        <v>1</v>
      </c>
      <c r="H13">
        <f t="shared" si="1"/>
        <v>8.5</v>
      </c>
      <c r="J13" s="2">
        <f t="shared" si="2"/>
        <v>106.16462810890795</v>
      </c>
      <c r="K13">
        <f t="shared" si="3"/>
        <v>2451629.5</v>
      </c>
      <c r="L13">
        <f t="shared" si="4"/>
        <v>2309271.5</v>
      </c>
      <c r="M13">
        <f t="shared" si="5"/>
        <v>4760901</v>
      </c>
      <c r="P13">
        <f t="shared" si="6"/>
        <v>4.7784819322531022E-3</v>
      </c>
      <c r="Q13">
        <f t="shared" si="7"/>
        <v>4.5010113230473936E-3</v>
      </c>
      <c r="R13">
        <f t="shared" si="8"/>
        <v>-4.7784819322531022E-3</v>
      </c>
      <c r="S13">
        <v>8</v>
      </c>
    </row>
    <row r="14" spans="1:19" x14ac:dyDescent="0.25">
      <c r="A14">
        <v>9</v>
      </c>
      <c r="B14">
        <v>292841</v>
      </c>
      <c r="C14">
        <v>276366</v>
      </c>
      <c r="D14">
        <v>569207</v>
      </c>
      <c r="E14">
        <v>9</v>
      </c>
      <c r="F14">
        <v>10</v>
      </c>
      <c r="G14">
        <f t="shared" si="0"/>
        <v>1</v>
      </c>
      <c r="H14">
        <f t="shared" si="1"/>
        <v>9.5</v>
      </c>
      <c r="J14" s="2">
        <f t="shared" si="2"/>
        <v>105.96129769942758</v>
      </c>
      <c r="K14">
        <f t="shared" si="3"/>
        <v>2781989.5</v>
      </c>
      <c r="L14">
        <f t="shared" si="4"/>
        <v>2625477</v>
      </c>
      <c r="M14">
        <f t="shared" si="5"/>
        <v>5407466.5</v>
      </c>
      <c r="P14">
        <f t="shared" si="6"/>
        <v>4.8516103815625117E-3</v>
      </c>
      <c r="Q14">
        <f t="shared" si="7"/>
        <v>4.5786626691990033E-3</v>
      </c>
      <c r="R14">
        <f t="shared" si="8"/>
        <v>-4.8516103815625117E-3</v>
      </c>
      <c r="S14">
        <v>9</v>
      </c>
    </row>
    <row r="15" spans="1:19" x14ac:dyDescent="0.25">
      <c r="A15">
        <v>10</v>
      </c>
      <c r="B15">
        <v>295712</v>
      </c>
      <c r="C15">
        <v>279992</v>
      </c>
      <c r="D15">
        <v>575704</v>
      </c>
      <c r="E15">
        <v>10</v>
      </c>
      <c r="F15">
        <v>11</v>
      </c>
      <c r="G15">
        <f t="shared" si="0"/>
        <v>1</v>
      </c>
      <c r="H15">
        <f t="shared" si="1"/>
        <v>10.5</v>
      </c>
      <c r="J15" s="2">
        <f t="shared" si="2"/>
        <v>105.6144461270322</v>
      </c>
      <c r="K15">
        <f t="shared" si="3"/>
        <v>3104976</v>
      </c>
      <c r="L15">
        <f t="shared" si="4"/>
        <v>2939916</v>
      </c>
      <c r="M15">
        <f t="shared" si="5"/>
        <v>6044892</v>
      </c>
      <c r="P15">
        <f t="shared" si="6"/>
        <v>4.8991753516502597E-3</v>
      </c>
      <c r="Q15">
        <f t="shared" si="7"/>
        <v>4.6387360170005252E-3</v>
      </c>
      <c r="R15">
        <f t="shared" si="8"/>
        <v>-4.8991753516502597E-3</v>
      </c>
      <c r="S15">
        <v>10</v>
      </c>
    </row>
    <row r="16" spans="1:19" x14ac:dyDescent="0.25">
      <c r="A16">
        <v>11</v>
      </c>
      <c r="B16">
        <v>295472</v>
      </c>
      <c r="C16">
        <v>278398</v>
      </c>
      <c r="D16">
        <v>573870</v>
      </c>
      <c r="E16">
        <v>11</v>
      </c>
      <c r="F16">
        <v>12</v>
      </c>
      <c r="G16">
        <f t="shared" si="0"/>
        <v>1</v>
      </c>
      <c r="H16">
        <f t="shared" si="1"/>
        <v>11.5</v>
      </c>
      <c r="J16" s="2">
        <f t="shared" si="2"/>
        <v>106.13294635737324</v>
      </c>
      <c r="K16">
        <f t="shared" si="3"/>
        <v>3397928</v>
      </c>
      <c r="L16">
        <f t="shared" si="4"/>
        <v>3201577</v>
      </c>
      <c r="M16">
        <f t="shared" si="5"/>
        <v>6599505</v>
      </c>
      <c r="P16">
        <f t="shared" si="6"/>
        <v>4.8951991786021715E-3</v>
      </c>
      <c r="Q16">
        <f t="shared" si="7"/>
        <v>4.6123276010061444E-3</v>
      </c>
      <c r="R16">
        <f t="shared" si="8"/>
        <v>-4.8951991786021715E-3</v>
      </c>
      <c r="S16">
        <v>11</v>
      </c>
    </row>
    <row r="17" spans="1:19" x14ac:dyDescent="0.25">
      <c r="A17">
        <v>12</v>
      </c>
      <c r="B17">
        <v>296319</v>
      </c>
      <c r="C17">
        <v>278352</v>
      </c>
      <c r="D17">
        <v>574671</v>
      </c>
      <c r="E17">
        <v>12</v>
      </c>
      <c r="F17">
        <v>13</v>
      </c>
      <c r="G17">
        <f t="shared" si="0"/>
        <v>1</v>
      </c>
      <c r="H17">
        <f t="shared" si="1"/>
        <v>12.5</v>
      </c>
      <c r="J17" s="2">
        <f t="shared" si="2"/>
        <v>106.45477668563545</v>
      </c>
      <c r="K17">
        <f t="shared" si="3"/>
        <v>3703987.5</v>
      </c>
      <c r="L17">
        <f t="shared" si="4"/>
        <v>3479400</v>
      </c>
      <c r="M17">
        <f t="shared" si="5"/>
        <v>7183387.5</v>
      </c>
      <c r="P17">
        <f t="shared" si="6"/>
        <v>4.909231755984381E-3</v>
      </c>
      <c r="Q17">
        <f t="shared" si="7"/>
        <v>4.6115655011719275E-3</v>
      </c>
      <c r="R17">
        <f t="shared" si="8"/>
        <v>-4.909231755984381E-3</v>
      </c>
      <c r="S17">
        <v>12</v>
      </c>
    </row>
    <row r="18" spans="1:19" x14ac:dyDescent="0.25">
      <c r="A18">
        <v>13</v>
      </c>
      <c r="B18">
        <v>294516</v>
      </c>
      <c r="C18">
        <v>276183</v>
      </c>
      <c r="D18">
        <v>570699</v>
      </c>
      <c r="E18">
        <v>13</v>
      </c>
      <c r="F18">
        <v>14</v>
      </c>
      <c r="G18">
        <f t="shared" si="0"/>
        <v>1</v>
      </c>
      <c r="H18">
        <f t="shared" si="1"/>
        <v>13.5</v>
      </c>
      <c r="J18" s="2">
        <f t="shared" si="2"/>
        <v>106.63799002835077</v>
      </c>
      <c r="K18">
        <f t="shared" si="3"/>
        <v>3975966</v>
      </c>
      <c r="L18">
        <f t="shared" si="4"/>
        <v>3728470.5</v>
      </c>
      <c r="M18">
        <f t="shared" si="5"/>
        <v>7704436.5</v>
      </c>
      <c r="P18">
        <f t="shared" si="6"/>
        <v>4.8793607559606232E-3</v>
      </c>
      <c r="Q18">
        <f t="shared" si="7"/>
        <v>4.5756308372498361E-3</v>
      </c>
      <c r="R18">
        <f t="shared" si="8"/>
        <v>-4.8793607559606232E-3</v>
      </c>
      <c r="S18">
        <v>13</v>
      </c>
    </row>
    <row r="19" spans="1:19" x14ac:dyDescent="0.25">
      <c r="A19">
        <v>14</v>
      </c>
      <c r="B19">
        <v>296674</v>
      </c>
      <c r="C19">
        <v>280115</v>
      </c>
      <c r="D19">
        <v>576789</v>
      </c>
      <c r="E19">
        <v>14</v>
      </c>
      <c r="F19">
        <v>15</v>
      </c>
      <c r="G19">
        <f t="shared" si="0"/>
        <v>1</v>
      </c>
      <c r="H19">
        <f t="shared" si="1"/>
        <v>14.5</v>
      </c>
      <c r="J19" s="2">
        <f t="shared" si="2"/>
        <v>105.91150063366833</v>
      </c>
      <c r="K19">
        <f t="shared" si="3"/>
        <v>4301773</v>
      </c>
      <c r="L19">
        <f t="shared" si="4"/>
        <v>4061667.5</v>
      </c>
      <c r="M19">
        <f t="shared" si="5"/>
        <v>8363440.5</v>
      </c>
      <c r="P19">
        <f t="shared" si="6"/>
        <v>4.9151131786180097E-3</v>
      </c>
      <c r="Q19">
        <f t="shared" si="7"/>
        <v>4.6407738056876702E-3</v>
      </c>
      <c r="R19">
        <f t="shared" si="8"/>
        <v>-4.9151131786180097E-3</v>
      </c>
      <c r="S19">
        <v>14</v>
      </c>
    </row>
    <row r="20" spans="1:19" x14ac:dyDescent="0.25">
      <c r="A20">
        <v>15</v>
      </c>
      <c r="B20">
        <v>294580</v>
      </c>
      <c r="C20">
        <v>277657</v>
      </c>
      <c r="D20">
        <v>572237</v>
      </c>
      <c r="E20">
        <v>15</v>
      </c>
      <c r="F20">
        <v>16</v>
      </c>
      <c r="G20">
        <f t="shared" si="0"/>
        <v>1</v>
      </c>
      <c r="H20">
        <f t="shared" si="1"/>
        <v>15.5</v>
      </c>
      <c r="J20" s="2">
        <f t="shared" si="2"/>
        <v>106.09493007559688</v>
      </c>
      <c r="K20">
        <f t="shared" si="3"/>
        <v>4565990</v>
      </c>
      <c r="L20">
        <f t="shared" si="4"/>
        <v>4303683.5</v>
      </c>
      <c r="M20">
        <f t="shared" si="5"/>
        <v>8869673.5</v>
      </c>
      <c r="P20">
        <f t="shared" si="6"/>
        <v>4.8804210687734464E-3</v>
      </c>
      <c r="Q20">
        <f t="shared" si="7"/>
        <v>4.6000511667201741E-3</v>
      </c>
      <c r="R20">
        <f t="shared" si="8"/>
        <v>-4.8804210687734464E-3</v>
      </c>
      <c r="S20">
        <v>15</v>
      </c>
    </row>
    <row r="21" spans="1:19" x14ac:dyDescent="0.25">
      <c r="A21">
        <v>16</v>
      </c>
      <c r="B21">
        <v>293142</v>
      </c>
      <c r="C21">
        <v>275768</v>
      </c>
      <c r="D21">
        <v>568910</v>
      </c>
      <c r="E21">
        <v>16</v>
      </c>
      <c r="F21">
        <v>17</v>
      </c>
      <c r="G21">
        <f t="shared" si="0"/>
        <v>1</v>
      </c>
      <c r="H21">
        <f t="shared" si="1"/>
        <v>16.5</v>
      </c>
      <c r="J21" s="2">
        <f t="shared" si="2"/>
        <v>106.30022337617126</v>
      </c>
      <c r="K21">
        <f t="shared" si="3"/>
        <v>4836843</v>
      </c>
      <c r="L21">
        <f t="shared" si="4"/>
        <v>4550172</v>
      </c>
      <c r="M21">
        <f t="shared" si="5"/>
        <v>9387015</v>
      </c>
      <c r="P21">
        <f t="shared" si="6"/>
        <v>4.8565971652603217E-3</v>
      </c>
      <c r="Q21">
        <f t="shared" si="7"/>
        <v>4.5687553713541851E-3</v>
      </c>
      <c r="R21">
        <f t="shared" si="8"/>
        <v>-4.8565971652603217E-3</v>
      </c>
      <c r="S21">
        <v>16</v>
      </c>
    </row>
    <row r="22" spans="1:19" x14ac:dyDescent="0.25">
      <c r="A22">
        <v>17</v>
      </c>
      <c r="B22">
        <v>297515</v>
      </c>
      <c r="C22">
        <v>278257</v>
      </c>
      <c r="D22">
        <v>575772</v>
      </c>
      <c r="E22">
        <v>17</v>
      </c>
      <c r="F22">
        <v>18</v>
      </c>
      <c r="G22">
        <f t="shared" si="0"/>
        <v>1</v>
      </c>
      <c r="H22">
        <f t="shared" si="1"/>
        <v>17.5</v>
      </c>
      <c r="J22" s="2">
        <f t="shared" si="2"/>
        <v>106.9209399943218</v>
      </c>
      <c r="K22">
        <f t="shared" si="3"/>
        <v>5206512.5</v>
      </c>
      <c r="L22">
        <f t="shared" si="4"/>
        <v>4869497.5</v>
      </c>
      <c r="M22">
        <f t="shared" si="5"/>
        <v>10076010</v>
      </c>
      <c r="P22">
        <f t="shared" si="6"/>
        <v>4.9290463516740166E-3</v>
      </c>
      <c r="Q22">
        <f t="shared" si="7"/>
        <v>4.6099915993403923E-3</v>
      </c>
      <c r="R22">
        <f t="shared" si="8"/>
        <v>-4.9290463516740166E-3</v>
      </c>
      <c r="S22">
        <v>17</v>
      </c>
    </row>
    <row r="23" spans="1:19" x14ac:dyDescent="0.25">
      <c r="A23">
        <v>18</v>
      </c>
      <c r="B23">
        <v>307687</v>
      </c>
      <c r="C23">
        <v>283278</v>
      </c>
      <c r="D23">
        <v>590965</v>
      </c>
      <c r="E23">
        <v>18</v>
      </c>
      <c r="F23">
        <v>19</v>
      </c>
      <c r="G23">
        <f t="shared" si="0"/>
        <v>1</v>
      </c>
      <c r="H23">
        <f t="shared" si="1"/>
        <v>18.5</v>
      </c>
      <c r="J23" s="2">
        <f t="shared" si="2"/>
        <v>108.61662395244247</v>
      </c>
      <c r="K23">
        <f t="shared" si="3"/>
        <v>5692209.5</v>
      </c>
      <c r="L23">
        <f t="shared" si="4"/>
        <v>5240643</v>
      </c>
      <c r="M23">
        <f t="shared" si="5"/>
        <v>10932852.5</v>
      </c>
      <c r="P23">
        <f t="shared" si="6"/>
        <v>5.0975698193621273E-3</v>
      </c>
      <c r="Q23">
        <f t="shared" si="7"/>
        <v>4.6931764529839241E-3</v>
      </c>
      <c r="R23">
        <f t="shared" si="8"/>
        <v>-5.0975698193621273E-3</v>
      </c>
      <c r="S23">
        <v>18</v>
      </c>
    </row>
    <row r="24" spans="1:19" x14ac:dyDescent="0.25">
      <c r="A24">
        <v>19</v>
      </c>
      <c r="B24">
        <v>308983</v>
      </c>
      <c r="C24">
        <v>280274</v>
      </c>
      <c r="D24">
        <v>589257</v>
      </c>
      <c r="E24">
        <v>19</v>
      </c>
      <c r="F24">
        <v>20</v>
      </c>
      <c r="G24">
        <f t="shared" si="0"/>
        <v>1</v>
      </c>
      <c r="H24">
        <f t="shared" si="1"/>
        <v>19.5</v>
      </c>
      <c r="J24" s="2">
        <f t="shared" si="2"/>
        <v>110.24319059206348</v>
      </c>
      <c r="K24">
        <f t="shared" si="3"/>
        <v>6025168.5</v>
      </c>
      <c r="L24">
        <f t="shared" si="4"/>
        <v>5465343</v>
      </c>
      <c r="M24">
        <f t="shared" si="5"/>
        <v>11490511.5</v>
      </c>
      <c r="P24">
        <f t="shared" si="6"/>
        <v>5.1190411538217994E-3</v>
      </c>
      <c r="Q24">
        <f t="shared" si="7"/>
        <v>4.6434080203320285E-3</v>
      </c>
      <c r="R24">
        <f t="shared" si="8"/>
        <v>-5.1190411538217994E-3</v>
      </c>
      <c r="S24">
        <v>19</v>
      </c>
    </row>
    <row r="25" spans="1:19" x14ac:dyDescent="0.25">
      <c r="A25">
        <v>20</v>
      </c>
      <c r="B25">
        <v>315863</v>
      </c>
      <c r="C25">
        <v>281026</v>
      </c>
      <c r="D25">
        <v>596889</v>
      </c>
      <c r="E25">
        <v>20</v>
      </c>
      <c r="F25">
        <v>21</v>
      </c>
      <c r="G25">
        <f t="shared" si="0"/>
        <v>1</v>
      </c>
      <c r="H25">
        <f t="shared" si="1"/>
        <v>20.5</v>
      </c>
      <c r="J25" s="2">
        <f t="shared" si="2"/>
        <v>112.39636190245743</v>
      </c>
      <c r="K25">
        <f t="shared" si="3"/>
        <v>6475191.5</v>
      </c>
      <c r="L25">
        <f t="shared" si="4"/>
        <v>5761033</v>
      </c>
      <c r="M25">
        <f t="shared" si="5"/>
        <v>12236224.5</v>
      </c>
      <c r="P25">
        <f t="shared" si="6"/>
        <v>5.2330247812003095E-3</v>
      </c>
      <c r="Q25">
        <f t="shared" si="7"/>
        <v>4.6558666958827028E-3</v>
      </c>
      <c r="R25">
        <f t="shared" si="8"/>
        <v>-5.2330247812003095E-3</v>
      </c>
      <c r="S25">
        <v>20</v>
      </c>
    </row>
    <row r="26" spans="1:19" x14ac:dyDescent="0.25">
      <c r="A26">
        <v>21</v>
      </c>
      <c r="B26">
        <v>313089</v>
      </c>
      <c r="C26">
        <v>282209</v>
      </c>
      <c r="D26">
        <v>595298</v>
      </c>
      <c r="E26">
        <v>21</v>
      </c>
      <c r="F26">
        <v>22</v>
      </c>
      <c r="G26">
        <f t="shared" si="0"/>
        <v>1</v>
      </c>
      <c r="H26">
        <f t="shared" si="1"/>
        <v>21.5</v>
      </c>
      <c r="J26" s="2">
        <f t="shared" si="2"/>
        <v>110.9422449319476</v>
      </c>
      <c r="K26">
        <f t="shared" si="3"/>
        <v>6731413.5</v>
      </c>
      <c r="L26">
        <f t="shared" si="4"/>
        <v>6067493.5</v>
      </c>
      <c r="M26">
        <f t="shared" si="5"/>
        <v>12798907</v>
      </c>
      <c r="P26">
        <f t="shared" si="6"/>
        <v>5.1870668477194976E-3</v>
      </c>
      <c r="Q26">
        <f t="shared" si="7"/>
        <v>4.6754659155322344E-3</v>
      </c>
      <c r="R26">
        <f t="shared" si="8"/>
        <v>-5.1870668477194976E-3</v>
      </c>
      <c r="S26">
        <v>21</v>
      </c>
    </row>
    <row r="27" spans="1:19" x14ac:dyDescent="0.25">
      <c r="A27">
        <v>22</v>
      </c>
      <c r="B27">
        <v>313272</v>
      </c>
      <c r="C27">
        <v>284122</v>
      </c>
      <c r="D27">
        <v>597394</v>
      </c>
      <c r="E27">
        <v>22</v>
      </c>
      <c r="F27">
        <v>23</v>
      </c>
      <c r="G27">
        <f t="shared" si="0"/>
        <v>1</v>
      </c>
      <c r="H27">
        <f t="shared" si="1"/>
        <v>22.5</v>
      </c>
      <c r="J27" s="2">
        <f t="shared" si="2"/>
        <v>110.25967718092933</v>
      </c>
      <c r="K27">
        <f t="shared" si="3"/>
        <v>7048620</v>
      </c>
      <c r="L27">
        <f t="shared" si="4"/>
        <v>6392745</v>
      </c>
      <c r="M27">
        <f t="shared" si="5"/>
        <v>13441365</v>
      </c>
      <c r="P27">
        <f t="shared" si="6"/>
        <v>5.190098679668664E-3</v>
      </c>
      <c r="Q27">
        <f t="shared" si="7"/>
        <v>4.7071593282030323E-3</v>
      </c>
      <c r="R27">
        <f t="shared" si="8"/>
        <v>-5.190098679668664E-3</v>
      </c>
      <c r="S27">
        <v>22</v>
      </c>
    </row>
    <row r="28" spans="1:19" x14ac:dyDescent="0.25">
      <c r="A28">
        <v>23</v>
      </c>
      <c r="B28">
        <v>311589</v>
      </c>
      <c r="C28">
        <v>285082</v>
      </c>
      <c r="D28">
        <v>596671</v>
      </c>
      <c r="E28">
        <v>23</v>
      </c>
      <c r="F28">
        <v>24</v>
      </c>
      <c r="G28">
        <f t="shared" si="0"/>
        <v>1</v>
      </c>
      <c r="H28">
        <f t="shared" si="1"/>
        <v>23.5</v>
      </c>
      <c r="J28" s="2">
        <f t="shared" si="2"/>
        <v>109.2980265327169</v>
      </c>
      <c r="K28">
        <f t="shared" si="3"/>
        <v>7322341.5</v>
      </c>
      <c r="L28">
        <f t="shared" si="4"/>
        <v>6699427</v>
      </c>
      <c r="M28">
        <f t="shared" si="5"/>
        <v>14021768.5</v>
      </c>
      <c r="P28">
        <f t="shared" si="6"/>
        <v>5.1622157661689507E-3</v>
      </c>
      <c r="Q28">
        <f t="shared" si="7"/>
        <v>4.7230640203953823E-3</v>
      </c>
      <c r="R28">
        <f t="shared" si="8"/>
        <v>-5.1622157661689507E-3</v>
      </c>
      <c r="S28">
        <v>23</v>
      </c>
    </row>
    <row r="29" spans="1:19" x14ac:dyDescent="0.25">
      <c r="A29">
        <v>24</v>
      </c>
      <c r="B29">
        <v>313208</v>
      </c>
      <c r="C29">
        <v>290785</v>
      </c>
      <c r="D29">
        <v>603993</v>
      </c>
      <c r="E29">
        <v>24</v>
      </c>
      <c r="F29">
        <v>25</v>
      </c>
      <c r="G29">
        <f t="shared" si="0"/>
        <v>1</v>
      </c>
      <c r="H29">
        <f t="shared" si="1"/>
        <v>24.5</v>
      </c>
      <c r="J29" s="2">
        <f t="shared" si="2"/>
        <v>107.7111955568547</v>
      </c>
      <c r="K29">
        <f t="shared" si="3"/>
        <v>7673596</v>
      </c>
      <c r="L29">
        <f t="shared" si="4"/>
        <v>7124232.5</v>
      </c>
      <c r="M29">
        <f t="shared" si="5"/>
        <v>14797828.5</v>
      </c>
      <c r="P29">
        <f t="shared" si="6"/>
        <v>5.1890383668558408E-3</v>
      </c>
      <c r="Q29">
        <f t="shared" si="7"/>
        <v>4.8175478324505618E-3</v>
      </c>
      <c r="R29">
        <f t="shared" si="8"/>
        <v>-5.1890383668558408E-3</v>
      </c>
      <c r="S29">
        <v>24</v>
      </c>
    </row>
    <row r="30" spans="1:19" x14ac:dyDescent="0.25">
      <c r="A30">
        <v>25</v>
      </c>
      <c r="B30">
        <v>317679</v>
      </c>
      <c r="C30">
        <v>298606</v>
      </c>
      <c r="D30">
        <v>616285</v>
      </c>
      <c r="E30">
        <v>25</v>
      </c>
      <c r="F30">
        <v>26</v>
      </c>
      <c r="G30">
        <f t="shared" si="0"/>
        <v>1</v>
      </c>
      <c r="H30">
        <f t="shared" si="1"/>
        <v>25.5</v>
      </c>
      <c r="J30" s="2">
        <f t="shared" si="2"/>
        <v>106.38734653690815</v>
      </c>
      <c r="K30">
        <f t="shared" si="3"/>
        <v>8100814.5</v>
      </c>
      <c r="L30">
        <f t="shared" si="4"/>
        <v>7614453</v>
      </c>
      <c r="M30">
        <f t="shared" si="5"/>
        <v>15715267.5</v>
      </c>
      <c r="P30">
        <f t="shared" si="6"/>
        <v>5.2631111572641713E-3</v>
      </c>
      <c r="Q30">
        <f t="shared" si="7"/>
        <v>4.9471213716551152E-3</v>
      </c>
      <c r="R30">
        <f t="shared" si="8"/>
        <v>-5.2631111572641713E-3</v>
      </c>
      <c r="S30">
        <v>25</v>
      </c>
    </row>
    <row r="31" spans="1:19" x14ac:dyDescent="0.25">
      <c r="A31">
        <v>26</v>
      </c>
      <c r="B31">
        <v>330699</v>
      </c>
      <c r="C31">
        <v>312624</v>
      </c>
      <c r="D31">
        <v>643323</v>
      </c>
      <c r="E31">
        <v>26</v>
      </c>
      <c r="F31">
        <v>27</v>
      </c>
      <c r="G31">
        <f t="shared" si="0"/>
        <v>1</v>
      </c>
      <c r="H31">
        <f t="shared" si="1"/>
        <v>26.5</v>
      </c>
      <c r="J31" s="2">
        <f t="shared" si="2"/>
        <v>105.78170581913098</v>
      </c>
      <c r="K31">
        <f t="shared" si="3"/>
        <v>8763523.5</v>
      </c>
      <c r="L31">
        <f t="shared" si="4"/>
        <v>8284536</v>
      </c>
      <c r="M31">
        <f t="shared" si="5"/>
        <v>17048059.5</v>
      </c>
      <c r="P31">
        <f t="shared" si="6"/>
        <v>5.4788185451229206E-3</v>
      </c>
      <c r="Q31">
        <f t="shared" si="7"/>
        <v>5.1793630124388279E-3</v>
      </c>
      <c r="R31">
        <f t="shared" si="8"/>
        <v>-5.4788185451229206E-3</v>
      </c>
      <c r="S31">
        <v>26</v>
      </c>
    </row>
    <row r="32" spans="1:19" x14ac:dyDescent="0.25">
      <c r="A32">
        <v>27</v>
      </c>
      <c r="B32">
        <v>328767</v>
      </c>
      <c r="C32">
        <v>312183</v>
      </c>
      <c r="D32">
        <v>640950</v>
      </c>
      <c r="E32">
        <v>27</v>
      </c>
      <c r="F32">
        <v>28</v>
      </c>
      <c r="G32">
        <f t="shared" si="0"/>
        <v>1</v>
      </c>
      <c r="H32">
        <f t="shared" si="1"/>
        <v>27.5</v>
      </c>
      <c r="J32" s="2">
        <f t="shared" si="2"/>
        <v>105.31226876543568</v>
      </c>
      <c r="K32">
        <f t="shared" si="3"/>
        <v>9041092.5</v>
      </c>
      <c r="L32">
        <f t="shared" si="4"/>
        <v>8585032.5</v>
      </c>
      <c r="M32">
        <f t="shared" si="5"/>
        <v>17626125</v>
      </c>
      <c r="P32">
        <f t="shared" si="6"/>
        <v>5.4468103520858161E-3</v>
      </c>
      <c r="Q32">
        <f t="shared" si="7"/>
        <v>5.1720567944629672E-3</v>
      </c>
      <c r="R32">
        <f t="shared" si="8"/>
        <v>-5.4468103520858161E-3</v>
      </c>
      <c r="S32">
        <v>27</v>
      </c>
    </row>
    <row r="33" spans="1:19" x14ac:dyDescent="0.25">
      <c r="A33">
        <v>28</v>
      </c>
      <c r="B33">
        <v>335470</v>
      </c>
      <c r="C33">
        <v>320066</v>
      </c>
      <c r="D33">
        <v>655536</v>
      </c>
      <c r="E33">
        <v>28</v>
      </c>
      <c r="F33">
        <v>29</v>
      </c>
      <c r="G33">
        <f t="shared" si="0"/>
        <v>1</v>
      </c>
      <c r="H33">
        <f t="shared" si="1"/>
        <v>28.5</v>
      </c>
      <c r="J33" s="2">
        <f t="shared" si="2"/>
        <v>104.8127573687927</v>
      </c>
      <c r="K33">
        <f t="shared" si="3"/>
        <v>9560895</v>
      </c>
      <c r="L33">
        <f t="shared" si="4"/>
        <v>9121881</v>
      </c>
      <c r="M33">
        <f t="shared" si="5"/>
        <v>18682776</v>
      </c>
      <c r="P33">
        <f t="shared" si="6"/>
        <v>5.5578615518413607E-3</v>
      </c>
      <c r="Q33">
        <f t="shared" si="7"/>
        <v>5.302657511704942E-3</v>
      </c>
      <c r="R33">
        <f t="shared" si="8"/>
        <v>-5.5578615518413607E-3</v>
      </c>
      <c r="S33">
        <v>28</v>
      </c>
    </row>
    <row r="34" spans="1:19" x14ac:dyDescent="0.25">
      <c r="A34">
        <v>29</v>
      </c>
      <c r="B34">
        <v>332568</v>
      </c>
      <c r="C34">
        <v>322363</v>
      </c>
      <c r="D34">
        <v>654931</v>
      </c>
      <c r="E34">
        <v>29</v>
      </c>
      <c r="F34">
        <v>30</v>
      </c>
      <c r="G34">
        <f t="shared" si="0"/>
        <v>1</v>
      </c>
      <c r="H34">
        <f t="shared" si="1"/>
        <v>29.5</v>
      </c>
      <c r="J34" s="2">
        <f t="shared" si="2"/>
        <v>103.16568588826883</v>
      </c>
      <c r="K34">
        <f t="shared" si="3"/>
        <v>9810756</v>
      </c>
      <c r="L34">
        <f t="shared" si="4"/>
        <v>9509708.5</v>
      </c>
      <c r="M34">
        <f t="shared" si="5"/>
        <v>19320464.5</v>
      </c>
      <c r="P34">
        <f t="shared" si="6"/>
        <v>5.5097829927349025E-3</v>
      </c>
      <c r="Q34">
        <f t="shared" si="7"/>
        <v>5.3407128012526797E-3</v>
      </c>
      <c r="R34">
        <f t="shared" si="8"/>
        <v>-5.5097829927349025E-3</v>
      </c>
      <c r="S34">
        <v>29</v>
      </c>
    </row>
    <row r="35" spans="1:19" x14ac:dyDescent="0.25">
      <c r="A35">
        <v>30</v>
      </c>
      <c r="B35">
        <v>340386</v>
      </c>
      <c r="C35">
        <v>330375</v>
      </c>
      <c r="D35">
        <v>670761</v>
      </c>
      <c r="E35">
        <v>30</v>
      </c>
      <c r="F35">
        <v>31</v>
      </c>
      <c r="G35">
        <f t="shared" si="0"/>
        <v>1</v>
      </c>
      <c r="H35">
        <f t="shared" si="1"/>
        <v>30.5</v>
      </c>
      <c r="J35" s="2">
        <f t="shared" si="2"/>
        <v>103.03019296254257</v>
      </c>
      <c r="K35">
        <f t="shared" si="3"/>
        <v>10381773</v>
      </c>
      <c r="L35">
        <f t="shared" si="4"/>
        <v>10076437.5</v>
      </c>
      <c r="M35">
        <f t="shared" si="5"/>
        <v>20458210.5</v>
      </c>
      <c r="P35">
        <f t="shared" si="6"/>
        <v>5.6393068297763537E-3</v>
      </c>
      <c r="Q35">
        <f t="shared" si="7"/>
        <v>5.4734507115080022E-3</v>
      </c>
      <c r="R35">
        <f t="shared" si="8"/>
        <v>-5.6393068297763537E-3</v>
      </c>
      <c r="S35">
        <v>30</v>
      </c>
    </row>
    <row r="36" spans="1:19" x14ac:dyDescent="0.25">
      <c r="A36">
        <v>31</v>
      </c>
      <c r="B36">
        <v>333167</v>
      </c>
      <c r="C36">
        <v>325459</v>
      </c>
      <c r="D36">
        <v>658626</v>
      </c>
      <c r="E36">
        <v>31</v>
      </c>
      <c r="F36">
        <v>32</v>
      </c>
      <c r="G36">
        <f t="shared" si="0"/>
        <v>1</v>
      </c>
      <c r="H36">
        <f t="shared" si="1"/>
        <v>31.5</v>
      </c>
      <c r="J36" s="2">
        <f t="shared" si="2"/>
        <v>102.36834747233907</v>
      </c>
      <c r="K36">
        <f t="shared" si="3"/>
        <v>10494760.5</v>
      </c>
      <c r="L36">
        <f t="shared" si="4"/>
        <v>10251958.5</v>
      </c>
      <c r="M36">
        <f t="shared" si="5"/>
        <v>20746719</v>
      </c>
      <c r="P36">
        <f t="shared" si="6"/>
        <v>5.5197068579674212E-3</v>
      </c>
      <c r="Q36">
        <f t="shared" si="7"/>
        <v>5.3920054335730092E-3</v>
      </c>
      <c r="R36">
        <f t="shared" si="8"/>
        <v>-5.5197068579674212E-3</v>
      </c>
      <c r="S36">
        <v>31</v>
      </c>
    </row>
    <row r="37" spans="1:19" x14ac:dyDescent="0.25">
      <c r="A37">
        <v>32</v>
      </c>
      <c r="B37">
        <v>334356</v>
      </c>
      <c r="C37">
        <v>327765</v>
      </c>
      <c r="D37">
        <v>662121</v>
      </c>
      <c r="E37">
        <v>32</v>
      </c>
      <c r="F37">
        <v>33</v>
      </c>
      <c r="G37">
        <f t="shared" si="0"/>
        <v>1</v>
      </c>
      <c r="H37">
        <f t="shared" si="1"/>
        <v>32.5</v>
      </c>
      <c r="J37" s="2">
        <f t="shared" si="2"/>
        <v>102.01089195002517</v>
      </c>
      <c r="K37">
        <f t="shared" si="3"/>
        <v>10866570</v>
      </c>
      <c r="L37">
        <f t="shared" si="4"/>
        <v>10652362.5</v>
      </c>
      <c r="M37">
        <f t="shared" si="5"/>
        <v>21518932.5</v>
      </c>
      <c r="P37">
        <f t="shared" si="6"/>
        <v>5.5394054819431545E-3</v>
      </c>
      <c r="Q37">
        <f t="shared" si="7"/>
        <v>5.43020982961005E-3</v>
      </c>
      <c r="R37">
        <f t="shared" si="8"/>
        <v>-5.5394054819431545E-3</v>
      </c>
      <c r="S37">
        <v>32</v>
      </c>
    </row>
    <row r="38" spans="1:19" x14ac:dyDescent="0.25">
      <c r="A38">
        <v>33</v>
      </c>
      <c r="B38">
        <v>343850</v>
      </c>
      <c r="C38">
        <v>339063</v>
      </c>
      <c r="D38">
        <v>682913</v>
      </c>
      <c r="E38">
        <v>33</v>
      </c>
      <c r="F38">
        <v>34</v>
      </c>
      <c r="G38">
        <f t="shared" si="0"/>
        <v>1</v>
      </c>
      <c r="H38">
        <f t="shared" si="1"/>
        <v>33.5</v>
      </c>
      <c r="J38" s="2">
        <f t="shared" si="2"/>
        <v>101.41183201941821</v>
      </c>
      <c r="K38">
        <f t="shared" si="3"/>
        <v>11518975</v>
      </c>
      <c r="L38">
        <f t="shared" si="4"/>
        <v>11358610.5</v>
      </c>
      <c r="M38">
        <f t="shared" si="5"/>
        <v>22877585.5</v>
      </c>
      <c r="P38">
        <f t="shared" si="6"/>
        <v>5.6966962607704176E-3</v>
      </c>
      <c r="Q38">
        <f t="shared" si="7"/>
        <v>5.6173881758487714E-3</v>
      </c>
      <c r="R38">
        <f t="shared" si="8"/>
        <v>-5.6966962607704176E-3</v>
      </c>
      <c r="S38">
        <v>33</v>
      </c>
    </row>
    <row r="39" spans="1:19" x14ac:dyDescent="0.25">
      <c r="A39">
        <v>34</v>
      </c>
      <c r="B39">
        <v>349443</v>
      </c>
      <c r="C39">
        <v>345482</v>
      </c>
      <c r="D39">
        <v>694925</v>
      </c>
      <c r="E39">
        <v>34</v>
      </c>
      <c r="F39">
        <v>35</v>
      </c>
      <c r="G39">
        <f t="shared" si="0"/>
        <v>1</v>
      </c>
      <c r="H39">
        <f t="shared" si="1"/>
        <v>34.5</v>
      </c>
      <c r="J39" s="2">
        <f t="shared" si="2"/>
        <v>101.14651414545474</v>
      </c>
      <c r="K39">
        <f t="shared" si="3"/>
        <v>12055783.5</v>
      </c>
      <c r="L39">
        <f t="shared" si="4"/>
        <v>11919129</v>
      </c>
      <c r="M39">
        <f t="shared" si="5"/>
        <v>23974912.5</v>
      </c>
      <c r="P39">
        <f t="shared" si="6"/>
        <v>5.789357660178557E-3</v>
      </c>
      <c r="Q39">
        <f t="shared" si="7"/>
        <v>5.7237342374974126E-3</v>
      </c>
      <c r="R39">
        <f t="shared" si="8"/>
        <v>-5.789357660178557E-3</v>
      </c>
      <c r="S39">
        <v>34</v>
      </c>
    </row>
    <row r="40" spans="1:19" x14ac:dyDescent="0.25">
      <c r="A40">
        <v>35</v>
      </c>
      <c r="B40">
        <v>355461</v>
      </c>
      <c r="C40">
        <v>351315</v>
      </c>
      <c r="D40">
        <v>706776</v>
      </c>
      <c r="E40">
        <v>35</v>
      </c>
      <c r="F40">
        <v>36</v>
      </c>
      <c r="G40">
        <f t="shared" si="0"/>
        <v>1</v>
      </c>
      <c r="H40">
        <f t="shared" si="1"/>
        <v>35.5</v>
      </c>
      <c r="J40" s="2">
        <f t="shared" si="2"/>
        <v>101.18013748345503</v>
      </c>
      <c r="K40">
        <f t="shared" si="3"/>
        <v>12618865.5</v>
      </c>
      <c r="L40">
        <f t="shared" si="4"/>
        <v>12471682.5</v>
      </c>
      <c r="M40">
        <f t="shared" si="5"/>
        <v>25090548</v>
      </c>
      <c r="P40">
        <f t="shared" si="6"/>
        <v>5.8890601993593526E-3</v>
      </c>
      <c r="Q40">
        <f t="shared" si="7"/>
        <v>5.8203718099536401E-3</v>
      </c>
      <c r="R40">
        <f t="shared" si="8"/>
        <v>-5.8890601993593526E-3</v>
      </c>
      <c r="S40">
        <v>35</v>
      </c>
    </row>
    <row r="41" spans="1:19" x14ac:dyDescent="0.25">
      <c r="A41">
        <v>36</v>
      </c>
      <c r="B41">
        <v>366629</v>
      </c>
      <c r="C41">
        <v>363980</v>
      </c>
      <c r="D41">
        <v>730609</v>
      </c>
      <c r="E41">
        <v>36</v>
      </c>
      <c r="F41">
        <v>37</v>
      </c>
      <c r="G41">
        <f t="shared" si="0"/>
        <v>1</v>
      </c>
      <c r="H41">
        <f t="shared" si="1"/>
        <v>36.5</v>
      </c>
      <c r="J41" s="2">
        <f t="shared" si="2"/>
        <v>100.7277872410572</v>
      </c>
      <c r="K41">
        <f t="shared" si="3"/>
        <v>13381958.5</v>
      </c>
      <c r="L41">
        <f t="shared" si="4"/>
        <v>13285270</v>
      </c>
      <c r="M41">
        <f t="shared" si="5"/>
        <v>26667228.5</v>
      </c>
      <c r="P41">
        <f t="shared" si="6"/>
        <v>6.0740847851970259E-3</v>
      </c>
      <c r="Q41">
        <f t="shared" si="7"/>
        <v>6.0301977751787599E-3</v>
      </c>
      <c r="R41">
        <f t="shared" si="8"/>
        <v>-6.0740847851970259E-3</v>
      </c>
      <c r="S41">
        <v>36</v>
      </c>
    </row>
    <row r="42" spans="1:19" x14ac:dyDescent="0.25">
      <c r="A42">
        <v>37</v>
      </c>
      <c r="B42">
        <v>368253</v>
      </c>
      <c r="C42">
        <v>367669</v>
      </c>
      <c r="D42">
        <v>735922</v>
      </c>
      <c r="E42">
        <v>37</v>
      </c>
      <c r="F42">
        <v>38</v>
      </c>
      <c r="G42">
        <f t="shared" si="0"/>
        <v>1</v>
      </c>
      <c r="H42">
        <f t="shared" si="1"/>
        <v>37.5</v>
      </c>
      <c r="J42" s="2">
        <f t="shared" si="2"/>
        <v>100.15883852051711</v>
      </c>
      <c r="K42">
        <f t="shared" si="3"/>
        <v>13809487.5</v>
      </c>
      <c r="L42">
        <f t="shared" si="4"/>
        <v>13787587.5</v>
      </c>
      <c r="M42">
        <f t="shared" si="5"/>
        <v>27597075</v>
      </c>
      <c r="P42">
        <f t="shared" si="6"/>
        <v>6.1009902228224182E-3</v>
      </c>
      <c r="Q42">
        <f t="shared" si="7"/>
        <v>6.0913148684054053E-3</v>
      </c>
      <c r="R42">
        <f t="shared" si="8"/>
        <v>-6.1009902228224182E-3</v>
      </c>
      <c r="S42">
        <v>37</v>
      </c>
    </row>
    <row r="43" spans="1:19" x14ac:dyDescent="0.25">
      <c r="A43">
        <v>38</v>
      </c>
      <c r="B43">
        <v>379024</v>
      </c>
      <c r="C43">
        <v>375400</v>
      </c>
      <c r="D43">
        <v>754424</v>
      </c>
      <c r="E43">
        <v>38</v>
      </c>
      <c r="F43">
        <v>39</v>
      </c>
      <c r="G43">
        <f t="shared" si="0"/>
        <v>1</v>
      </c>
      <c r="H43">
        <f t="shared" si="1"/>
        <v>38.5</v>
      </c>
      <c r="J43" s="2">
        <f t="shared" si="2"/>
        <v>100.96537027171017</v>
      </c>
      <c r="K43">
        <f t="shared" si="3"/>
        <v>14592424</v>
      </c>
      <c r="L43">
        <f t="shared" si="4"/>
        <v>14452900</v>
      </c>
      <c r="M43">
        <f t="shared" si="5"/>
        <v>29045324</v>
      </c>
      <c r="P43">
        <f t="shared" si="6"/>
        <v>6.2794375557430468E-3</v>
      </c>
      <c r="Q43">
        <f t="shared" si="7"/>
        <v>6.2193973427169249E-3</v>
      </c>
      <c r="R43">
        <f t="shared" si="8"/>
        <v>-6.2794375557430468E-3</v>
      </c>
      <c r="S43">
        <v>38</v>
      </c>
    </row>
    <row r="44" spans="1:19" x14ac:dyDescent="0.25">
      <c r="A44">
        <v>39</v>
      </c>
      <c r="B44">
        <v>388582</v>
      </c>
      <c r="C44">
        <v>388559</v>
      </c>
      <c r="D44">
        <v>777141</v>
      </c>
      <c r="E44">
        <v>39</v>
      </c>
      <c r="F44">
        <v>40</v>
      </c>
      <c r="G44">
        <f t="shared" si="0"/>
        <v>1</v>
      </c>
      <c r="H44">
        <f t="shared" si="1"/>
        <v>39.5</v>
      </c>
      <c r="J44" s="2">
        <f t="shared" si="2"/>
        <v>100.00591930697784</v>
      </c>
      <c r="K44">
        <f t="shared" si="3"/>
        <v>15348989</v>
      </c>
      <c r="L44">
        <f t="shared" si="4"/>
        <v>15348080.5</v>
      </c>
      <c r="M44">
        <f t="shared" si="5"/>
        <v>30697069.5</v>
      </c>
      <c r="P44">
        <f t="shared" si="6"/>
        <v>6.4377886473831331E-3</v>
      </c>
      <c r="Q44">
        <f t="shared" si="7"/>
        <v>6.4374075974660246E-3</v>
      </c>
      <c r="R44">
        <f t="shared" si="8"/>
        <v>-6.4377886473831331E-3</v>
      </c>
      <c r="S44">
        <v>39</v>
      </c>
    </row>
    <row r="45" spans="1:19" x14ac:dyDescent="0.25">
      <c r="A45">
        <v>40</v>
      </c>
      <c r="B45">
        <v>409288</v>
      </c>
      <c r="C45">
        <v>408464</v>
      </c>
      <c r="D45">
        <v>817752</v>
      </c>
      <c r="E45">
        <v>40</v>
      </c>
      <c r="F45">
        <v>41</v>
      </c>
      <c r="G45">
        <f t="shared" si="0"/>
        <v>1</v>
      </c>
      <c r="H45">
        <f t="shared" si="1"/>
        <v>40.5</v>
      </c>
      <c r="J45" s="2">
        <f t="shared" si="2"/>
        <v>100.20173136433077</v>
      </c>
      <c r="K45">
        <f t="shared" si="3"/>
        <v>16576164</v>
      </c>
      <c r="L45">
        <f t="shared" si="4"/>
        <v>16542792</v>
      </c>
      <c r="M45">
        <f t="shared" si="5"/>
        <v>33118956</v>
      </c>
      <c r="P45">
        <f t="shared" si="6"/>
        <v>6.7808329771068855E-3</v>
      </c>
      <c r="Q45">
        <f t="shared" si="7"/>
        <v>6.7671814496417853E-3</v>
      </c>
      <c r="R45">
        <f t="shared" si="8"/>
        <v>-6.7808329771068855E-3</v>
      </c>
      <c r="S45">
        <v>40</v>
      </c>
    </row>
    <row r="46" spans="1:19" x14ac:dyDescent="0.25">
      <c r="A46">
        <v>41</v>
      </c>
      <c r="B46">
        <v>421013</v>
      </c>
      <c r="C46">
        <v>422552</v>
      </c>
      <c r="D46">
        <v>843565</v>
      </c>
      <c r="E46">
        <v>41</v>
      </c>
      <c r="F46">
        <v>42</v>
      </c>
      <c r="G46">
        <f t="shared" si="0"/>
        <v>1</v>
      </c>
      <c r="H46">
        <f t="shared" si="1"/>
        <v>41.5</v>
      </c>
      <c r="J46" s="2">
        <f t="shared" si="2"/>
        <v>99.635784471497004</v>
      </c>
      <c r="K46">
        <f t="shared" si="3"/>
        <v>17472039.5</v>
      </c>
      <c r="L46">
        <f t="shared" si="4"/>
        <v>17535908</v>
      </c>
      <c r="M46">
        <f t="shared" si="5"/>
        <v>35007947.5</v>
      </c>
      <c r="P46">
        <f t="shared" si="6"/>
        <v>6.9750855978936623E-3</v>
      </c>
      <c r="Q46">
        <f>(C46/$G46)/$D$106</f>
        <v>7.0005828075645231E-3</v>
      </c>
      <c r="R46">
        <f t="shared" si="8"/>
        <v>-6.9750855978936623E-3</v>
      </c>
      <c r="S46">
        <v>41</v>
      </c>
    </row>
    <row r="47" spans="1:19" x14ac:dyDescent="0.25">
      <c r="A47">
        <v>42</v>
      </c>
      <c r="B47">
        <v>438702</v>
      </c>
      <c r="C47">
        <v>441140</v>
      </c>
      <c r="D47">
        <v>879842</v>
      </c>
      <c r="E47">
        <v>42</v>
      </c>
      <c r="F47">
        <v>43</v>
      </c>
      <c r="G47">
        <f t="shared" si="0"/>
        <v>1</v>
      </c>
      <c r="H47">
        <f t="shared" si="1"/>
        <v>42.5</v>
      </c>
      <c r="J47" s="2">
        <f t="shared" si="2"/>
        <v>99.44734098018769</v>
      </c>
      <c r="K47">
        <f t="shared" si="3"/>
        <v>18644835</v>
      </c>
      <c r="L47">
        <f t="shared" si="4"/>
        <v>18748450</v>
      </c>
      <c r="M47">
        <f t="shared" si="5"/>
        <v>37393285</v>
      </c>
      <c r="P47">
        <f t="shared" si="6"/>
        <v>7.2681461189254143E-3</v>
      </c>
      <c r="Q47">
        <f t="shared" si="7"/>
        <v>7.3085374101389032E-3</v>
      </c>
      <c r="R47">
        <f t="shared" si="8"/>
        <v>-7.2681461189254143E-3</v>
      </c>
      <c r="S47">
        <v>42</v>
      </c>
    </row>
    <row r="48" spans="1:19" x14ac:dyDescent="0.25">
      <c r="A48">
        <v>43</v>
      </c>
      <c r="B48">
        <v>458200</v>
      </c>
      <c r="C48">
        <v>461963</v>
      </c>
      <c r="D48">
        <v>920163</v>
      </c>
      <c r="E48">
        <v>43</v>
      </c>
      <c r="F48">
        <v>44</v>
      </c>
      <c r="G48">
        <f t="shared" si="0"/>
        <v>1</v>
      </c>
      <c r="H48">
        <f t="shared" si="1"/>
        <v>43.5</v>
      </c>
      <c r="J48" s="2">
        <f t="shared" si="2"/>
        <v>99.18543259958048</v>
      </c>
      <c r="K48">
        <f t="shared" si="3"/>
        <v>19931700</v>
      </c>
      <c r="L48">
        <f t="shared" si="4"/>
        <v>20095390.5</v>
      </c>
      <c r="M48">
        <f t="shared" si="5"/>
        <v>40027090.5</v>
      </c>
      <c r="P48">
        <f t="shared" si="6"/>
        <v>7.5911770443071258E-3</v>
      </c>
      <c r="Q48">
        <f t="shared" si="7"/>
        <v>7.653520124223598E-3</v>
      </c>
      <c r="R48">
        <f t="shared" si="8"/>
        <v>-7.5911770443071258E-3</v>
      </c>
      <c r="S48">
        <v>43</v>
      </c>
    </row>
    <row r="49" spans="1:19" x14ac:dyDescent="0.25">
      <c r="A49">
        <v>44</v>
      </c>
      <c r="B49">
        <v>476257</v>
      </c>
      <c r="C49">
        <v>480778</v>
      </c>
      <c r="D49">
        <v>957035</v>
      </c>
      <c r="E49">
        <v>44</v>
      </c>
      <c r="F49">
        <v>45</v>
      </c>
      <c r="G49">
        <f t="shared" si="0"/>
        <v>1</v>
      </c>
      <c r="H49">
        <f t="shared" si="1"/>
        <v>44.5</v>
      </c>
      <c r="J49" s="2">
        <f t="shared" si="2"/>
        <v>99.059649151999466</v>
      </c>
      <c r="K49">
        <f t="shared" si="3"/>
        <v>21193436.5</v>
      </c>
      <c r="L49">
        <f t="shared" si="4"/>
        <v>21394621</v>
      </c>
      <c r="M49">
        <f t="shared" si="5"/>
        <v>42588057.5</v>
      </c>
      <c r="P49">
        <f t="shared" si="6"/>
        <v>7.8903343640126123E-3</v>
      </c>
      <c r="Q49">
        <f t="shared" si="7"/>
        <v>7.9652355238059615E-3</v>
      </c>
      <c r="R49">
        <f t="shared" si="8"/>
        <v>-7.8903343640126123E-3</v>
      </c>
      <c r="S49">
        <v>44</v>
      </c>
    </row>
    <row r="50" spans="1:19" x14ac:dyDescent="0.25">
      <c r="A50">
        <v>45</v>
      </c>
      <c r="B50">
        <v>472105</v>
      </c>
      <c r="C50">
        <v>478566</v>
      </c>
      <c r="D50">
        <v>950671</v>
      </c>
      <c r="E50">
        <v>45</v>
      </c>
      <c r="F50">
        <v>46</v>
      </c>
      <c r="G50">
        <f t="shared" si="0"/>
        <v>1</v>
      </c>
      <c r="H50">
        <f t="shared" si="1"/>
        <v>45.5</v>
      </c>
      <c r="J50" s="2">
        <f t="shared" si="2"/>
        <v>98.649924984223702</v>
      </c>
      <c r="K50">
        <f t="shared" si="3"/>
        <v>21480777.5</v>
      </c>
      <c r="L50">
        <f t="shared" si="4"/>
        <v>21774753</v>
      </c>
      <c r="M50">
        <f t="shared" si="5"/>
        <v>43255530.5</v>
      </c>
      <c r="P50">
        <f t="shared" si="6"/>
        <v>7.8215465702806981E-3</v>
      </c>
      <c r="Q50">
        <f t="shared" si="7"/>
        <v>7.9285884622127545E-3</v>
      </c>
      <c r="R50">
        <f t="shared" si="8"/>
        <v>-7.8215465702806981E-3</v>
      </c>
      <c r="S50">
        <v>45</v>
      </c>
    </row>
    <row r="51" spans="1:19" x14ac:dyDescent="0.25">
      <c r="A51">
        <v>46</v>
      </c>
      <c r="B51">
        <v>476891</v>
      </c>
      <c r="C51">
        <v>482839</v>
      </c>
      <c r="D51">
        <v>959730</v>
      </c>
      <c r="E51">
        <v>46</v>
      </c>
      <c r="F51">
        <v>47</v>
      </c>
      <c r="G51">
        <f t="shared" si="0"/>
        <v>1</v>
      </c>
      <c r="H51">
        <f t="shared" si="1"/>
        <v>46.5</v>
      </c>
      <c r="J51" s="2">
        <f t="shared" si="2"/>
        <v>98.768119393835207</v>
      </c>
      <c r="K51">
        <f t="shared" si="3"/>
        <v>22175431.5</v>
      </c>
      <c r="L51">
        <f t="shared" si="4"/>
        <v>22452013.5</v>
      </c>
      <c r="M51">
        <f t="shared" si="5"/>
        <v>44627445</v>
      </c>
      <c r="P51">
        <f t="shared" si="6"/>
        <v>7.900838087814643E-3</v>
      </c>
      <c r="Q51">
        <f t="shared" si="7"/>
        <v>7.9993809098564128E-3</v>
      </c>
      <c r="R51">
        <f t="shared" si="8"/>
        <v>-7.900838087814643E-3</v>
      </c>
      <c r="S51">
        <v>46</v>
      </c>
    </row>
    <row r="52" spans="1:19" x14ac:dyDescent="0.25">
      <c r="A52">
        <v>47</v>
      </c>
      <c r="B52">
        <v>479265</v>
      </c>
      <c r="C52">
        <v>489249</v>
      </c>
      <c r="D52">
        <v>968514</v>
      </c>
      <c r="E52">
        <v>47</v>
      </c>
      <c r="F52">
        <v>48</v>
      </c>
      <c r="G52">
        <f t="shared" si="0"/>
        <v>1</v>
      </c>
      <c r="H52">
        <f t="shared" si="1"/>
        <v>47.5</v>
      </c>
      <c r="J52" s="2">
        <f t="shared" si="2"/>
        <v>97.959321327176966</v>
      </c>
      <c r="K52">
        <f t="shared" si="3"/>
        <v>22765087.5</v>
      </c>
      <c r="L52">
        <f t="shared" si="4"/>
        <v>23239327.5</v>
      </c>
      <c r="M52">
        <f t="shared" si="5"/>
        <v>46004415</v>
      </c>
      <c r="P52">
        <f t="shared" si="6"/>
        <v>7.9401690662153097E-3</v>
      </c>
      <c r="Q52">
        <f t="shared" si="7"/>
        <v>8.105577865015751E-3</v>
      </c>
      <c r="R52">
        <f t="shared" si="8"/>
        <v>-7.9401690662153097E-3</v>
      </c>
      <c r="S52">
        <v>47</v>
      </c>
    </row>
    <row r="53" spans="1:19" x14ac:dyDescent="0.25">
      <c r="A53">
        <v>48</v>
      </c>
      <c r="B53">
        <v>475101</v>
      </c>
      <c r="C53">
        <v>484689</v>
      </c>
      <c r="D53">
        <v>959790</v>
      </c>
      <c r="E53">
        <v>48</v>
      </c>
      <c r="F53">
        <v>49</v>
      </c>
      <c r="G53">
        <f t="shared" si="0"/>
        <v>1</v>
      </c>
      <c r="H53">
        <f t="shared" si="1"/>
        <v>48.5</v>
      </c>
      <c r="J53" s="2">
        <f t="shared" si="2"/>
        <v>98.021824303831934</v>
      </c>
      <c r="K53">
        <f t="shared" si="3"/>
        <v>23042398.5</v>
      </c>
      <c r="L53">
        <f t="shared" si="4"/>
        <v>23507416.5</v>
      </c>
      <c r="M53">
        <f t="shared" si="5"/>
        <v>46549815</v>
      </c>
      <c r="P53">
        <f t="shared" si="6"/>
        <v>7.8711824638309901E-3</v>
      </c>
      <c r="Q53">
        <f t="shared" si="7"/>
        <v>8.0300305771020871E-3</v>
      </c>
      <c r="R53">
        <f t="shared" si="8"/>
        <v>-7.8711824638309901E-3</v>
      </c>
      <c r="S53">
        <v>48</v>
      </c>
    </row>
    <row r="54" spans="1:19" x14ac:dyDescent="0.25">
      <c r="A54">
        <v>49</v>
      </c>
      <c r="B54">
        <v>486967</v>
      </c>
      <c r="C54">
        <v>498625</v>
      </c>
      <c r="D54">
        <v>985592</v>
      </c>
      <c r="E54">
        <v>49</v>
      </c>
      <c r="F54">
        <v>50</v>
      </c>
      <c r="G54">
        <f t="shared" si="0"/>
        <v>1</v>
      </c>
      <c r="H54">
        <f t="shared" si="1"/>
        <v>49.5</v>
      </c>
      <c r="J54" s="2">
        <f t="shared" si="2"/>
        <v>97.661970418651293</v>
      </c>
      <c r="K54">
        <f t="shared" si="3"/>
        <v>24104866.5</v>
      </c>
      <c r="L54">
        <f t="shared" si="4"/>
        <v>24681937.5</v>
      </c>
      <c r="M54">
        <f t="shared" si="5"/>
        <v>48786804</v>
      </c>
      <c r="P54">
        <f t="shared" si="6"/>
        <v>8.0677710862835181E-3</v>
      </c>
      <c r="Q54">
        <f t="shared" si="7"/>
        <v>8.2609136920943713E-3</v>
      </c>
      <c r="R54">
        <f t="shared" si="8"/>
        <v>-8.0677710862835181E-3</v>
      </c>
      <c r="S54">
        <v>49</v>
      </c>
    </row>
    <row r="55" spans="1:19" x14ac:dyDescent="0.25">
      <c r="A55">
        <v>50</v>
      </c>
      <c r="B55">
        <v>482710</v>
      </c>
      <c r="C55">
        <v>495694</v>
      </c>
      <c r="D55">
        <v>978404</v>
      </c>
      <c r="E55">
        <v>50</v>
      </c>
      <c r="F55">
        <v>51</v>
      </c>
      <c r="G55">
        <f t="shared" si="0"/>
        <v>1</v>
      </c>
      <c r="H55">
        <f t="shared" si="1"/>
        <v>50.5</v>
      </c>
      <c r="J55" s="2">
        <f t="shared" si="2"/>
        <v>97.3806420896763</v>
      </c>
      <c r="K55">
        <f t="shared" si="3"/>
        <v>24376855</v>
      </c>
      <c r="L55">
        <f t="shared" si="4"/>
        <v>25032547</v>
      </c>
      <c r="M55">
        <f t="shared" si="5"/>
        <v>49409402</v>
      </c>
      <c r="P55">
        <f t="shared" si="6"/>
        <v>7.9972437168430652E-3</v>
      </c>
      <c r="Q55">
        <f t="shared" si="7"/>
        <v>8.212354678744602E-3</v>
      </c>
      <c r="R55">
        <f t="shared" si="8"/>
        <v>-7.9972437168430652E-3</v>
      </c>
      <c r="S55">
        <v>50</v>
      </c>
    </row>
    <row r="56" spans="1:19" x14ac:dyDescent="0.25">
      <c r="A56">
        <v>51</v>
      </c>
      <c r="B56">
        <v>482654</v>
      </c>
      <c r="C56">
        <v>499062</v>
      </c>
      <c r="D56">
        <v>981716</v>
      </c>
      <c r="E56">
        <v>51</v>
      </c>
      <c r="F56">
        <v>52</v>
      </c>
      <c r="G56">
        <f t="shared" si="0"/>
        <v>1</v>
      </c>
      <c r="H56">
        <f t="shared" si="1"/>
        <v>51.5</v>
      </c>
      <c r="J56" s="2">
        <f t="shared" si="2"/>
        <v>96.712232147508729</v>
      </c>
      <c r="K56">
        <f t="shared" si="3"/>
        <v>24856681</v>
      </c>
      <c r="L56">
        <f t="shared" si="4"/>
        <v>25701693</v>
      </c>
      <c r="M56">
        <f t="shared" si="5"/>
        <v>50558374</v>
      </c>
      <c r="P56">
        <f t="shared" si="6"/>
        <v>7.9963159431318456E-3</v>
      </c>
      <c r="Q56">
        <f t="shared" si="7"/>
        <v>8.2681536405194295E-3</v>
      </c>
      <c r="R56">
        <f t="shared" si="8"/>
        <v>-7.9963159431318456E-3</v>
      </c>
      <c r="S56">
        <v>51</v>
      </c>
    </row>
    <row r="57" spans="1:19" x14ac:dyDescent="0.25">
      <c r="A57">
        <v>52</v>
      </c>
      <c r="B57">
        <v>488209</v>
      </c>
      <c r="C57">
        <v>501219</v>
      </c>
      <c r="D57">
        <v>989428</v>
      </c>
      <c r="E57">
        <v>52</v>
      </c>
      <c r="F57">
        <v>53</v>
      </c>
      <c r="G57">
        <f t="shared" si="0"/>
        <v>1</v>
      </c>
      <c r="H57">
        <f t="shared" si="1"/>
        <v>52.5</v>
      </c>
      <c r="J57" s="2">
        <f t="shared" si="2"/>
        <v>97.404328247732025</v>
      </c>
      <c r="K57">
        <f t="shared" si="3"/>
        <v>25630972.5</v>
      </c>
      <c r="L57">
        <f t="shared" si="4"/>
        <v>26313997.5</v>
      </c>
      <c r="M57">
        <f t="shared" si="5"/>
        <v>51944970</v>
      </c>
      <c r="P57">
        <f t="shared" si="6"/>
        <v>8.0883477818073715E-3</v>
      </c>
      <c r="Q57">
        <f t="shared" si="7"/>
        <v>8.3038894957891164E-3</v>
      </c>
      <c r="R57">
        <f t="shared" si="8"/>
        <v>-8.0883477818073715E-3</v>
      </c>
      <c r="S57">
        <v>52</v>
      </c>
    </row>
    <row r="58" spans="1:19" x14ac:dyDescent="0.25">
      <c r="A58">
        <v>53</v>
      </c>
      <c r="B58">
        <v>486004</v>
      </c>
      <c r="C58">
        <v>500464</v>
      </c>
      <c r="D58">
        <v>986468</v>
      </c>
      <c r="E58">
        <v>53</v>
      </c>
      <c r="F58">
        <v>54</v>
      </c>
      <c r="G58">
        <f t="shared" si="0"/>
        <v>1</v>
      </c>
      <c r="H58">
        <f t="shared" si="1"/>
        <v>53.5</v>
      </c>
      <c r="J58" s="2">
        <f t="shared" si="2"/>
        <v>97.110681287764962</v>
      </c>
      <c r="K58">
        <f t="shared" si="3"/>
        <v>26001214</v>
      </c>
      <c r="L58">
        <f t="shared" si="4"/>
        <v>26774824</v>
      </c>
      <c r="M58">
        <f t="shared" si="5"/>
        <v>52776038</v>
      </c>
      <c r="P58">
        <f t="shared" si="6"/>
        <v>8.0518166919280668E-3</v>
      </c>
      <c r="Q58">
        <f t="shared" si="7"/>
        <v>8.2913811180753416E-3</v>
      </c>
      <c r="R58">
        <f t="shared" si="8"/>
        <v>-8.0518166919280668E-3</v>
      </c>
      <c r="S58">
        <v>53</v>
      </c>
    </row>
    <row r="59" spans="1:19" x14ac:dyDescent="0.25">
      <c r="A59">
        <v>54</v>
      </c>
      <c r="B59">
        <v>490847</v>
      </c>
      <c r="C59">
        <v>507473</v>
      </c>
      <c r="D59">
        <v>998320</v>
      </c>
      <c r="E59">
        <v>54</v>
      </c>
      <c r="F59">
        <v>55</v>
      </c>
      <c r="G59">
        <f t="shared" si="0"/>
        <v>1</v>
      </c>
      <c r="H59">
        <f t="shared" si="1"/>
        <v>54.5</v>
      </c>
      <c r="J59" s="2">
        <f t="shared" si="2"/>
        <v>96.723766584626176</v>
      </c>
      <c r="K59">
        <f t="shared" si="3"/>
        <v>26751161.5</v>
      </c>
      <c r="L59">
        <f t="shared" si="4"/>
        <v>27657278.5</v>
      </c>
      <c r="M59">
        <f t="shared" si="5"/>
        <v>54408440</v>
      </c>
      <c r="P59">
        <f t="shared" si="6"/>
        <v>8.1320525505609344E-3</v>
      </c>
      <c r="Q59">
        <f t="shared" si="7"/>
        <v>8.4075019384671976E-3</v>
      </c>
      <c r="R59">
        <f t="shared" si="8"/>
        <v>-8.1320525505609344E-3</v>
      </c>
      <c r="S59">
        <v>54</v>
      </c>
    </row>
    <row r="60" spans="1:19" x14ac:dyDescent="0.25">
      <c r="A60">
        <v>55</v>
      </c>
      <c r="B60">
        <v>457702</v>
      </c>
      <c r="C60">
        <v>478775</v>
      </c>
      <c r="D60">
        <v>936477</v>
      </c>
      <c r="E60">
        <v>55</v>
      </c>
      <c r="F60">
        <v>56</v>
      </c>
      <c r="G60">
        <f t="shared" si="0"/>
        <v>1</v>
      </c>
      <c r="H60">
        <f t="shared" si="1"/>
        <v>55.5</v>
      </c>
      <c r="J60" s="2">
        <f t="shared" si="2"/>
        <v>95.598558821993635</v>
      </c>
      <c r="K60">
        <f t="shared" si="3"/>
        <v>25402461</v>
      </c>
      <c r="L60">
        <f t="shared" si="4"/>
        <v>26572012.5</v>
      </c>
      <c r="M60">
        <f t="shared" si="5"/>
        <v>51974473.5</v>
      </c>
      <c r="P60">
        <f t="shared" si="6"/>
        <v>7.5829264852323441E-3</v>
      </c>
      <c r="Q60">
        <f t="shared" si="7"/>
        <v>7.9320510462421306E-3</v>
      </c>
      <c r="R60">
        <f t="shared" si="8"/>
        <v>-7.5829264852323441E-3</v>
      </c>
      <c r="S60">
        <v>55</v>
      </c>
    </row>
    <row r="61" spans="1:19" x14ac:dyDescent="0.25">
      <c r="A61">
        <v>56</v>
      </c>
      <c r="B61">
        <v>440587</v>
      </c>
      <c r="C61">
        <v>463767</v>
      </c>
      <c r="D61">
        <v>904354</v>
      </c>
      <c r="E61">
        <v>56</v>
      </c>
      <c r="F61">
        <v>57</v>
      </c>
      <c r="G61">
        <f t="shared" si="0"/>
        <v>1</v>
      </c>
      <c r="H61">
        <f t="shared" si="1"/>
        <v>56.5</v>
      </c>
      <c r="J61" s="2">
        <f t="shared" si="2"/>
        <v>95.001800473082383</v>
      </c>
      <c r="K61">
        <f t="shared" si="3"/>
        <v>24893165.5</v>
      </c>
      <c r="L61">
        <f t="shared" si="4"/>
        <v>26202835.5</v>
      </c>
      <c r="M61">
        <f t="shared" si="5"/>
        <v>51096001</v>
      </c>
      <c r="P61">
        <f t="shared" si="6"/>
        <v>7.2993756447406015E-3</v>
      </c>
      <c r="Q61">
        <f t="shared" si="7"/>
        <v>7.6834076916350563E-3</v>
      </c>
      <c r="R61">
        <f t="shared" si="8"/>
        <v>-7.2993756447406015E-3</v>
      </c>
      <c r="S61">
        <v>56</v>
      </c>
    </row>
    <row r="62" spans="1:19" x14ac:dyDescent="0.25">
      <c r="A62">
        <v>57</v>
      </c>
      <c r="B62">
        <v>430066</v>
      </c>
      <c r="C62">
        <v>455241</v>
      </c>
      <c r="D62">
        <v>885307</v>
      </c>
      <c r="E62">
        <v>57</v>
      </c>
      <c r="F62">
        <v>58</v>
      </c>
      <c r="G62">
        <f t="shared" si="0"/>
        <v>1</v>
      </c>
      <c r="H62">
        <f t="shared" si="1"/>
        <v>57.5</v>
      </c>
      <c r="J62" s="2">
        <f t="shared" si="2"/>
        <v>94.469962064049597</v>
      </c>
      <c r="K62">
        <f t="shared" si="3"/>
        <v>24728795</v>
      </c>
      <c r="L62">
        <f t="shared" si="4"/>
        <v>26176357.5</v>
      </c>
      <c r="M62">
        <f t="shared" si="5"/>
        <v>50905152.5</v>
      </c>
      <c r="P62">
        <f t="shared" si="6"/>
        <v>7.1250701587450638E-3</v>
      </c>
      <c r="Q62">
        <f t="shared" si="7"/>
        <v>7.5421541441017467E-3</v>
      </c>
      <c r="R62">
        <f t="shared" si="8"/>
        <v>-7.1250701587450638E-3</v>
      </c>
      <c r="S62">
        <v>57</v>
      </c>
    </row>
    <row r="63" spans="1:19" x14ac:dyDescent="0.25">
      <c r="A63">
        <v>58</v>
      </c>
      <c r="B63">
        <v>415518</v>
      </c>
      <c r="C63">
        <v>441332</v>
      </c>
      <c r="D63">
        <v>856850</v>
      </c>
      <c r="E63">
        <v>58</v>
      </c>
      <c r="F63">
        <v>59</v>
      </c>
      <c r="G63">
        <f t="shared" si="0"/>
        <v>1</v>
      </c>
      <c r="H63">
        <f t="shared" si="1"/>
        <v>58.5</v>
      </c>
      <c r="J63" s="2">
        <f t="shared" si="2"/>
        <v>94.150888673379669</v>
      </c>
      <c r="K63">
        <f t="shared" si="3"/>
        <v>24307803</v>
      </c>
      <c r="L63">
        <f t="shared" si="4"/>
        <v>25817922</v>
      </c>
      <c r="M63">
        <f t="shared" si="5"/>
        <v>50125725</v>
      </c>
      <c r="P63">
        <f t="shared" si="6"/>
        <v>6.8840478024801578E-3</v>
      </c>
      <c r="Q63">
        <f t="shared" si="7"/>
        <v>7.3117183485773736E-3</v>
      </c>
      <c r="R63">
        <f t="shared" si="8"/>
        <v>-6.8840478024801578E-3</v>
      </c>
      <c r="S63">
        <v>58</v>
      </c>
    </row>
    <row r="64" spans="1:19" x14ac:dyDescent="0.25">
      <c r="A64">
        <v>59</v>
      </c>
      <c r="B64">
        <v>404313</v>
      </c>
      <c r="C64">
        <v>430594</v>
      </c>
      <c r="D64">
        <v>834907</v>
      </c>
      <c r="E64">
        <v>59</v>
      </c>
      <c r="F64">
        <v>60</v>
      </c>
      <c r="G64">
        <f t="shared" si="0"/>
        <v>1</v>
      </c>
      <c r="H64">
        <f t="shared" si="1"/>
        <v>59.5</v>
      </c>
      <c r="J64" s="2">
        <f t="shared" si="2"/>
        <v>93.896570783615203</v>
      </c>
      <c r="K64">
        <f t="shared" si="3"/>
        <v>24056623.5</v>
      </c>
      <c r="L64">
        <f t="shared" si="4"/>
        <v>25620343</v>
      </c>
      <c r="M64">
        <f t="shared" si="5"/>
        <v>49676966.5</v>
      </c>
      <c r="P64">
        <f t="shared" si="6"/>
        <v>6.6984102232975707E-3</v>
      </c>
      <c r="Q64">
        <f t="shared" si="7"/>
        <v>7.1338177394508571E-3</v>
      </c>
      <c r="R64">
        <f t="shared" si="8"/>
        <v>-6.6984102232975707E-3</v>
      </c>
      <c r="S64">
        <v>59</v>
      </c>
    </row>
    <row r="65" spans="1:19" x14ac:dyDescent="0.25">
      <c r="A65">
        <v>60</v>
      </c>
      <c r="B65">
        <v>384019</v>
      </c>
      <c r="C65">
        <v>412660</v>
      </c>
      <c r="D65">
        <v>796679</v>
      </c>
      <c r="E65">
        <v>60</v>
      </c>
      <c r="F65">
        <v>61</v>
      </c>
      <c r="G65">
        <f t="shared" si="0"/>
        <v>1</v>
      </c>
      <c r="H65">
        <f t="shared" si="1"/>
        <v>60.5</v>
      </c>
      <c r="J65" s="2">
        <f t="shared" si="2"/>
        <v>93.059419376726609</v>
      </c>
      <c r="K65">
        <f t="shared" si="3"/>
        <v>23233149.5</v>
      </c>
      <c r="L65">
        <f t="shared" si="4"/>
        <v>24965930</v>
      </c>
      <c r="M65">
        <f t="shared" si="5"/>
        <v>48199079.5</v>
      </c>
      <c r="P65">
        <f t="shared" si="6"/>
        <v>6.3621916573063687E-3</v>
      </c>
      <c r="Q65">
        <f t="shared" si="7"/>
        <v>6.8366982084325156E-3</v>
      </c>
      <c r="R65">
        <f t="shared" si="8"/>
        <v>-6.3621916573063687E-3</v>
      </c>
      <c r="S65">
        <v>60</v>
      </c>
    </row>
    <row r="66" spans="1:19" x14ac:dyDescent="0.25">
      <c r="A66">
        <v>61</v>
      </c>
      <c r="B66">
        <v>379237</v>
      </c>
      <c r="C66">
        <v>407950</v>
      </c>
      <c r="D66">
        <v>787187</v>
      </c>
      <c r="E66">
        <v>61</v>
      </c>
      <c r="F66">
        <v>62</v>
      </c>
      <c r="G66">
        <f t="shared" si="0"/>
        <v>1</v>
      </c>
      <c r="H66">
        <f t="shared" si="1"/>
        <v>61.5</v>
      </c>
      <c r="J66" s="2">
        <f t="shared" si="2"/>
        <v>92.961637455570539</v>
      </c>
      <c r="K66">
        <f t="shared" si="3"/>
        <v>23323075.5</v>
      </c>
      <c r="L66">
        <f t="shared" si="4"/>
        <v>25088925</v>
      </c>
      <c r="M66">
        <f t="shared" si="5"/>
        <v>48412000.5</v>
      </c>
      <c r="P66">
        <f t="shared" si="6"/>
        <v>6.2829664093232247E-3</v>
      </c>
      <c r="Q66">
        <f t="shared" si="7"/>
        <v>6.7586658123637974E-3</v>
      </c>
      <c r="R66">
        <f t="shared" si="8"/>
        <v>-6.2829664093232247E-3</v>
      </c>
      <c r="S66">
        <v>61</v>
      </c>
    </row>
    <row r="67" spans="1:19" x14ac:dyDescent="0.25">
      <c r="A67">
        <v>62</v>
      </c>
      <c r="B67">
        <v>370092</v>
      </c>
      <c r="C67">
        <v>399412</v>
      </c>
      <c r="D67">
        <v>769504</v>
      </c>
      <c r="E67">
        <v>62</v>
      </c>
      <c r="F67">
        <v>63</v>
      </c>
      <c r="G67">
        <f t="shared" si="0"/>
        <v>1</v>
      </c>
      <c r="H67">
        <f t="shared" si="1"/>
        <v>62.5</v>
      </c>
      <c r="J67" s="2">
        <f t="shared" si="2"/>
        <v>92.659209037284811</v>
      </c>
      <c r="K67">
        <f t="shared" si="3"/>
        <v>23130750</v>
      </c>
      <c r="L67">
        <f t="shared" si="4"/>
        <v>24963250</v>
      </c>
      <c r="M67">
        <f t="shared" si="5"/>
        <v>48094000</v>
      </c>
      <c r="P67">
        <f t="shared" si="6"/>
        <v>6.1314576488033894E-3</v>
      </c>
      <c r="Q67">
        <f t="shared" si="7"/>
        <v>6.6172134561780834E-3</v>
      </c>
      <c r="R67">
        <f t="shared" si="8"/>
        <v>-6.1314576488033894E-3</v>
      </c>
      <c r="S67">
        <v>62</v>
      </c>
    </row>
    <row r="68" spans="1:19" x14ac:dyDescent="0.25">
      <c r="A68">
        <v>63</v>
      </c>
      <c r="B68">
        <v>361456</v>
      </c>
      <c r="C68">
        <v>391766</v>
      </c>
      <c r="D68">
        <v>753222</v>
      </c>
      <c r="E68">
        <v>63</v>
      </c>
      <c r="F68">
        <v>64</v>
      </c>
      <c r="G68">
        <f t="shared" si="0"/>
        <v>1</v>
      </c>
      <c r="H68">
        <f t="shared" si="1"/>
        <v>63.5</v>
      </c>
      <c r="J68" s="2">
        <f t="shared" si="2"/>
        <v>92.26323877008214</v>
      </c>
      <c r="K68">
        <f t="shared" si="3"/>
        <v>22952456</v>
      </c>
      <c r="L68">
        <f t="shared" si="4"/>
        <v>24877141</v>
      </c>
      <c r="M68">
        <f t="shared" si="5"/>
        <v>47829597</v>
      </c>
      <c r="P68">
        <f t="shared" si="6"/>
        <v>5.9883816886230389E-3</v>
      </c>
      <c r="Q68">
        <f t="shared" si="7"/>
        <v>6.4905392098210946E-3</v>
      </c>
      <c r="R68">
        <f t="shared" si="8"/>
        <v>-5.9883816886230389E-3</v>
      </c>
      <c r="S68">
        <v>63</v>
      </c>
    </row>
    <row r="69" spans="1:19" x14ac:dyDescent="0.25">
      <c r="A69">
        <v>64</v>
      </c>
      <c r="B69">
        <v>353630</v>
      </c>
      <c r="C69">
        <v>386015</v>
      </c>
      <c r="D69">
        <v>739645</v>
      </c>
      <c r="E69">
        <v>64</v>
      </c>
      <c r="F69">
        <v>65</v>
      </c>
      <c r="G69">
        <f t="shared" si="0"/>
        <v>1</v>
      </c>
      <c r="H69">
        <f t="shared" si="1"/>
        <v>64.5</v>
      </c>
      <c r="J69" s="2">
        <f t="shared" si="2"/>
        <v>91.610429646516323</v>
      </c>
      <c r="K69">
        <f t="shared" si="3"/>
        <v>22809135</v>
      </c>
      <c r="L69">
        <f t="shared" si="4"/>
        <v>24897967.5</v>
      </c>
      <c r="M69">
        <f t="shared" si="5"/>
        <v>47707102.5</v>
      </c>
      <c r="P69">
        <f t="shared" si="6"/>
        <v>5.8587253124799841E-3</v>
      </c>
      <c r="Q69">
        <f t="shared" si="7"/>
        <v>6.3952601631562965E-3</v>
      </c>
      <c r="R69">
        <f t="shared" si="8"/>
        <v>-5.8587253124799841E-3</v>
      </c>
      <c r="S69">
        <v>64</v>
      </c>
    </row>
    <row r="70" spans="1:19" x14ac:dyDescent="0.25">
      <c r="A70">
        <v>65</v>
      </c>
      <c r="B70">
        <v>337030</v>
      </c>
      <c r="C70">
        <v>366337</v>
      </c>
      <c r="D70">
        <v>703367</v>
      </c>
      <c r="E70">
        <v>65</v>
      </c>
      <c r="F70">
        <v>66</v>
      </c>
      <c r="G70">
        <f t="shared" ref="G70:G105" si="9">F70-E70</f>
        <v>1</v>
      </c>
      <c r="H70">
        <f t="shared" ref="H70:H105" si="10">(F70+E70)/2</f>
        <v>65.5</v>
      </c>
      <c r="J70" s="2">
        <f t="shared" ref="J70:J105" si="11">(B70/C70)*100</f>
        <v>91.999989081092011</v>
      </c>
      <c r="K70">
        <f t="shared" ref="K70:K105" si="12">H70*B70</f>
        <v>22075465</v>
      </c>
      <c r="L70">
        <f t="shared" ref="L70:L105" si="13">$H70*C70</f>
        <v>23995073.5</v>
      </c>
      <c r="M70">
        <f t="shared" ref="M70:M105" si="14">$H70*D70</f>
        <v>46070538.5</v>
      </c>
      <c r="P70">
        <f t="shared" ref="P70:P104" si="15">(B70/$G70)/$D$106</f>
        <v>5.5837066766539298E-3</v>
      </c>
      <c r="Q70">
        <f t="shared" ref="Q70:Q105" si="16">(C70/$G70)/$D$106</f>
        <v>6.069247107988519E-3</v>
      </c>
      <c r="R70">
        <f t="shared" ref="R70:R105" si="17">-P70</f>
        <v>-5.5837066766539298E-3</v>
      </c>
      <c r="S70">
        <v>65</v>
      </c>
    </row>
    <row r="71" spans="1:19" x14ac:dyDescent="0.25">
      <c r="A71">
        <v>66</v>
      </c>
      <c r="B71">
        <v>329091</v>
      </c>
      <c r="C71">
        <v>360961</v>
      </c>
      <c r="D71">
        <v>690052</v>
      </c>
      <c r="E71">
        <v>66</v>
      </c>
      <c r="F71">
        <v>67</v>
      </c>
      <c r="G71">
        <f t="shared" si="9"/>
        <v>1</v>
      </c>
      <c r="H71">
        <f t="shared" si="10"/>
        <v>66.5</v>
      </c>
      <c r="J71" s="2">
        <f t="shared" si="11"/>
        <v>91.170791304323743</v>
      </c>
      <c r="K71">
        <f t="shared" si="12"/>
        <v>21884551.5</v>
      </c>
      <c r="L71">
        <f t="shared" si="13"/>
        <v>24003906.5</v>
      </c>
      <c r="M71">
        <f t="shared" si="14"/>
        <v>45888458</v>
      </c>
      <c r="P71">
        <f t="shared" si="15"/>
        <v>5.4521781857007337E-3</v>
      </c>
      <c r="Q71">
        <f t="shared" si="16"/>
        <v>5.9801808317113585E-3</v>
      </c>
      <c r="R71">
        <f t="shared" si="17"/>
        <v>-5.4521781857007337E-3</v>
      </c>
      <c r="S71">
        <v>66</v>
      </c>
    </row>
    <row r="72" spans="1:19" x14ac:dyDescent="0.25">
      <c r="A72">
        <v>67</v>
      </c>
      <c r="B72">
        <v>326021</v>
      </c>
      <c r="C72">
        <v>358796</v>
      </c>
      <c r="D72">
        <v>684817</v>
      </c>
      <c r="E72">
        <v>67</v>
      </c>
      <c r="F72">
        <v>68</v>
      </c>
      <c r="G72">
        <f t="shared" si="9"/>
        <v>1</v>
      </c>
      <c r="H72">
        <f t="shared" si="10"/>
        <v>67.5</v>
      </c>
      <c r="J72" s="2">
        <f t="shared" si="11"/>
        <v>90.865282779072231</v>
      </c>
      <c r="K72">
        <f t="shared" si="12"/>
        <v>22006417.5</v>
      </c>
      <c r="L72">
        <f t="shared" si="13"/>
        <v>24218730</v>
      </c>
      <c r="M72">
        <f t="shared" si="14"/>
        <v>46225147.5</v>
      </c>
      <c r="P72">
        <f t="shared" si="15"/>
        <v>5.401316305460614E-3</v>
      </c>
      <c r="Q72">
        <f t="shared" si="16"/>
        <v>5.9443124373400689E-3</v>
      </c>
      <c r="R72">
        <f t="shared" si="17"/>
        <v>-5.401316305460614E-3</v>
      </c>
      <c r="S72">
        <v>67</v>
      </c>
    </row>
    <row r="73" spans="1:19" x14ac:dyDescent="0.25">
      <c r="A73">
        <v>68</v>
      </c>
      <c r="B73">
        <v>335576</v>
      </c>
      <c r="C73">
        <v>370867</v>
      </c>
      <c r="D73">
        <v>706443</v>
      </c>
      <c r="E73">
        <v>68</v>
      </c>
      <c r="F73">
        <v>69</v>
      </c>
      <c r="G73">
        <f t="shared" si="9"/>
        <v>1</v>
      </c>
      <c r="H73">
        <f t="shared" si="10"/>
        <v>68.5</v>
      </c>
      <c r="J73" s="2">
        <f t="shared" si="11"/>
        <v>90.484189749964273</v>
      </c>
      <c r="K73">
        <f t="shared" si="12"/>
        <v>22986956</v>
      </c>
      <c r="L73">
        <f t="shared" si="13"/>
        <v>25404389.5</v>
      </c>
      <c r="M73">
        <f t="shared" si="14"/>
        <v>48391345.5</v>
      </c>
      <c r="P73">
        <f t="shared" si="15"/>
        <v>5.5596176949375999E-3</v>
      </c>
      <c r="Q73">
        <f t="shared" si="16"/>
        <v>6.1442973742711713E-3</v>
      </c>
      <c r="R73">
        <f t="shared" si="17"/>
        <v>-5.5596176949375999E-3</v>
      </c>
      <c r="S73">
        <v>68</v>
      </c>
    </row>
    <row r="74" spans="1:19" x14ac:dyDescent="0.25">
      <c r="A74">
        <v>69</v>
      </c>
      <c r="B74">
        <v>334885</v>
      </c>
      <c r="C74">
        <v>371409</v>
      </c>
      <c r="D74">
        <v>706294</v>
      </c>
      <c r="E74">
        <v>69</v>
      </c>
      <c r="F74">
        <v>70</v>
      </c>
      <c r="G74">
        <f t="shared" si="9"/>
        <v>1</v>
      </c>
      <c r="H74">
        <f t="shared" si="10"/>
        <v>69.5</v>
      </c>
      <c r="J74" s="2">
        <f t="shared" si="11"/>
        <v>90.166097213583953</v>
      </c>
      <c r="K74">
        <f t="shared" si="12"/>
        <v>23274507.5</v>
      </c>
      <c r="L74">
        <f t="shared" si="13"/>
        <v>25812925.5</v>
      </c>
      <c r="M74">
        <f t="shared" si="14"/>
        <v>49087433</v>
      </c>
      <c r="P74">
        <f t="shared" si="15"/>
        <v>5.5481696300366473E-3</v>
      </c>
      <c r="Q74">
        <f t="shared" si="16"/>
        <v>6.153276898404769E-3</v>
      </c>
      <c r="R74">
        <f t="shared" si="17"/>
        <v>-5.5481696300366473E-3</v>
      </c>
      <c r="S74">
        <v>69</v>
      </c>
    </row>
    <row r="75" spans="1:19" x14ac:dyDescent="0.25">
      <c r="A75">
        <v>70</v>
      </c>
      <c r="B75">
        <v>345450</v>
      </c>
      <c r="C75">
        <v>386648</v>
      </c>
      <c r="D75">
        <v>732098</v>
      </c>
      <c r="E75">
        <v>70</v>
      </c>
      <c r="F75">
        <v>71</v>
      </c>
      <c r="G75">
        <f t="shared" si="9"/>
        <v>1</v>
      </c>
      <c r="H75">
        <f t="shared" si="10"/>
        <v>70.5</v>
      </c>
      <c r="J75" s="2">
        <f t="shared" si="11"/>
        <v>89.344830440090206</v>
      </c>
      <c r="K75">
        <f t="shared" si="12"/>
        <v>24354225</v>
      </c>
      <c r="L75">
        <f t="shared" si="13"/>
        <v>27258684</v>
      </c>
      <c r="M75">
        <f t="shared" si="14"/>
        <v>51612909</v>
      </c>
      <c r="P75">
        <f t="shared" si="15"/>
        <v>5.7232040810910011E-3</v>
      </c>
      <c r="Q75">
        <f t="shared" si="16"/>
        <v>6.4057473195706276E-3</v>
      </c>
      <c r="R75">
        <f t="shared" si="17"/>
        <v>-5.7232040810910011E-3</v>
      </c>
      <c r="S75">
        <v>70</v>
      </c>
    </row>
    <row r="76" spans="1:19" x14ac:dyDescent="0.25">
      <c r="A76">
        <v>71</v>
      </c>
      <c r="B76">
        <v>334480</v>
      </c>
      <c r="C76">
        <v>376074</v>
      </c>
      <c r="D76">
        <v>710554</v>
      </c>
      <c r="E76">
        <v>71</v>
      </c>
      <c r="F76">
        <v>72</v>
      </c>
      <c r="G76">
        <f t="shared" si="9"/>
        <v>1</v>
      </c>
      <c r="H76">
        <f t="shared" si="10"/>
        <v>71.5</v>
      </c>
      <c r="J76" s="2">
        <f t="shared" si="11"/>
        <v>88.939942670857334</v>
      </c>
      <c r="K76">
        <f t="shared" si="12"/>
        <v>23915320</v>
      </c>
      <c r="L76">
        <f t="shared" si="13"/>
        <v>26889291</v>
      </c>
      <c r="M76">
        <f t="shared" si="14"/>
        <v>50804611</v>
      </c>
      <c r="P76">
        <f t="shared" si="15"/>
        <v>5.5414598380179999E-3</v>
      </c>
      <c r="Q76">
        <f t="shared" si="16"/>
        <v>6.2305637620269708E-3</v>
      </c>
      <c r="R76">
        <f t="shared" si="17"/>
        <v>-5.5414598380179999E-3</v>
      </c>
      <c r="S76">
        <v>71</v>
      </c>
    </row>
    <row r="77" spans="1:19" x14ac:dyDescent="0.25">
      <c r="A77">
        <v>72</v>
      </c>
      <c r="B77">
        <v>329138</v>
      </c>
      <c r="C77">
        <v>374945</v>
      </c>
      <c r="D77">
        <v>704083</v>
      </c>
      <c r="E77">
        <v>72</v>
      </c>
      <c r="F77">
        <v>73</v>
      </c>
      <c r="G77">
        <f t="shared" si="9"/>
        <v>1</v>
      </c>
      <c r="H77">
        <f t="shared" si="10"/>
        <v>72.5</v>
      </c>
      <c r="J77" s="2">
        <f t="shared" si="11"/>
        <v>87.783008174532256</v>
      </c>
      <c r="K77">
        <f t="shared" si="12"/>
        <v>23862505</v>
      </c>
      <c r="L77">
        <f t="shared" si="13"/>
        <v>27183512.5</v>
      </c>
      <c r="M77">
        <f t="shared" si="14"/>
        <v>51046017.5</v>
      </c>
      <c r="P77">
        <f t="shared" si="15"/>
        <v>5.452956852922651E-3</v>
      </c>
      <c r="Q77">
        <f t="shared" si="16"/>
        <v>6.2118591813132588E-3</v>
      </c>
      <c r="R77">
        <f t="shared" si="17"/>
        <v>-5.452956852922651E-3</v>
      </c>
      <c r="S77">
        <v>72</v>
      </c>
    </row>
    <row r="78" spans="1:19" x14ac:dyDescent="0.25">
      <c r="A78">
        <v>73</v>
      </c>
      <c r="B78">
        <v>250058</v>
      </c>
      <c r="C78">
        <v>288899</v>
      </c>
      <c r="D78">
        <v>538957</v>
      </c>
      <c r="E78">
        <v>73</v>
      </c>
      <c r="F78">
        <v>74</v>
      </c>
      <c r="G78">
        <f t="shared" si="9"/>
        <v>1</v>
      </c>
      <c r="H78">
        <f t="shared" si="10"/>
        <v>73.5</v>
      </c>
      <c r="J78" s="2">
        <f t="shared" si="11"/>
        <v>86.555509018722816</v>
      </c>
      <c r="K78">
        <f t="shared" si="12"/>
        <v>18379263</v>
      </c>
      <c r="L78">
        <f t="shared" si="13"/>
        <v>21234076.5</v>
      </c>
      <c r="M78">
        <f t="shared" si="14"/>
        <v>39613339.5</v>
      </c>
      <c r="P78">
        <f t="shared" si="15"/>
        <v>4.1428078335778076E-3</v>
      </c>
      <c r="Q78">
        <f t="shared" si="16"/>
        <v>4.7863017392476741E-3</v>
      </c>
      <c r="R78">
        <f t="shared" si="17"/>
        <v>-4.1428078335778076E-3</v>
      </c>
      <c r="S78">
        <v>73</v>
      </c>
    </row>
    <row r="79" spans="1:19" x14ac:dyDescent="0.25">
      <c r="A79">
        <v>74</v>
      </c>
      <c r="B79">
        <v>252298</v>
      </c>
      <c r="C79">
        <v>295862</v>
      </c>
      <c r="D79">
        <v>548160</v>
      </c>
      <c r="E79">
        <v>74</v>
      </c>
      <c r="F79">
        <v>75</v>
      </c>
      <c r="G79">
        <f t="shared" si="9"/>
        <v>1</v>
      </c>
      <c r="H79">
        <f t="shared" si="10"/>
        <v>74.5</v>
      </c>
      <c r="J79" s="2">
        <f t="shared" si="11"/>
        <v>85.275567663302482</v>
      </c>
      <c r="K79">
        <f t="shared" si="12"/>
        <v>18796201</v>
      </c>
      <c r="L79">
        <f t="shared" si="13"/>
        <v>22041719</v>
      </c>
      <c r="M79">
        <f t="shared" si="14"/>
        <v>40837920</v>
      </c>
      <c r="P79">
        <f t="shared" si="15"/>
        <v>4.1799187820266244E-3</v>
      </c>
      <c r="Q79">
        <f t="shared" si="16"/>
        <v>4.901660459805314E-3</v>
      </c>
      <c r="R79">
        <f t="shared" si="17"/>
        <v>-4.1799187820266244E-3</v>
      </c>
      <c r="S79">
        <v>74</v>
      </c>
    </row>
    <row r="80" spans="1:19" x14ac:dyDescent="0.25">
      <c r="A80">
        <v>75</v>
      </c>
      <c r="B80">
        <v>247942</v>
      </c>
      <c r="C80">
        <v>297872</v>
      </c>
      <c r="D80">
        <v>545814</v>
      </c>
      <c r="E80">
        <v>75</v>
      </c>
      <c r="F80">
        <v>76</v>
      </c>
      <c r="G80">
        <f t="shared" si="9"/>
        <v>1</v>
      </c>
      <c r="H80">
        <f t="shared" si="10"/>
        <v>75.5</v>
      </c>
      <c r="J80" s="2">
        <f t="shared" si="11"/>
        <v>83.237766557447486</v>
      </c>
      <c r="K80">
        <f t="shared" si="12"/>
        <v>18719621</v>
      </c>
      <c r="L80">
        <f t="shared" si="13"/>
        <v>22489336</v>
      </c>
      <c r="M80">
        <f t="shared" si="14"/>
        <v>41208957</v>
      </c>
      <c r="P80">
        <f t="shared" si="15"/>
        <v>4.1077512412038353E-3</v>
      </c>
      <c r="Q80">
        <f t="shared" si="16"/>
        <v>4.9349609090830471E-3</v>
      </c>
      <c r="R80">
        <f t="shared" si="17"/>
        <v>-4.1077512412038353E-3</v>
      </c>
      <c r="S80">
        <v>75</v>
      </c>
    </row>
    <row r="81" spans="1:19" x14ac:dyDescent="0.25">
      <c r="A81">
        <v>76</v>
      </c>
      <c r="B81">
        <v>240784</v>
      </c>
      <c r="C81">
        <v>293801</v>
      </c>
      <c r="D81">
        <v>534585</v>
      </c>
      <c r="E81">
        <v>76</v>
      </c>
      <c r="F81">
        <v>77</v>
      </c>
      <c r="G81">
        <f t="shared" si="9"/>
        <v>1</v>
      </c>
      <c r="H81">
        <f t="shared" si="10"/>
        <v>76.5</v>
      </c>
      <c r="J81" s="2">
        <f t="shared" si="11"/>
        <v>81.954792529637416</v>
      </c>
      <c r="K81">
        <f t="shared" si="12"/>
        <v>18419976</v>
      </c>
      <c r="L81">
        <f t="shared" si="13"/>
        <v>22475776.5</v>
      </c>
      <c r="M81">
        <f t="shared" si="14"/>
        <v>40895752.5</v>
      </c>
      <c r="P81">
        <f t="shared" si="15"/>
        <v>3.9891618800446246E-3</v>
      </c>
      <c r="Q81">
        <f t="shared" si="16"/>
        <v>4.8675150737548627E-3</v>
      </c>
      <c r="R81">
        <f t="shared" si="17"/>
        <v>-3.9891618800446246E-3</v>
      </c>
      <c r="S81">
        <v>76</v>
      </c>
    </row>
    <row r="82" spans="1:19" x14ac:dyDescent="0.25">
      <c r="A82">
        <v>77</v>
      </c>
      <c r="B82">
        <v>235498</v>
      </c>
      <c r="C82">
        <v>293251</v>
      </c>
      <c r="D82">
        <v>528749</v>
      </c>
      <c r="E82">
        <v>77</v>
      </c>
      <c r="F82">
        <v>78</v>
      </c>
      <c r="G82">
        <f t="shared" si="9"/>
        <v>1</v>
      </c>
      <c r="H82">
        <f t="shared" si="10"/>
        <v>77.5</v>
      </c>
      <c r="J82" s="2">
        <f t="shared" si="11"/>
        <v>80.305949510828611</v>
      </c>
      <c r="K82">
        <f t="shared" si="12"/>
        <v>18251095</v>
      </c>
      <c r="L82">
        <f t="shared" si="13"/>
        <v>22726952.5</v>
      </c>
      <c r="M82">
        <f t="shared" si="14"/>
        <v>40978047.5</v>
      </c>
      <c r="P82">
        <f t="shared" si="15"/>
        <v>3.9015866686604966E-3</v>
      </c>
      <c r="Q82">
        <f t="shared" si="16"/>
        <v>4.8584030105196614E-3</v>
      </c>
      <c r="R82">
        <f t="shared" si="17"/>
        <v>-3.9015866686604966E-3</v>
      </c>
      <c r="S82">
        <v>77</v>
      </c>
    </row>
    <row r="83" spans="1:19" x14ac:dyDescent="0.25">
      <c r="A83">
        <v>78</v>
      </c>
      <c r="B83">
        <v>251556</v>
      </c>
      <c r="C83">
        <v>319318</v>
      </c>
      <c r="D83">
        <v>570874</v>
      </c>
      <c r="E83">
        <v>78</v>
      </c>
      <c r="F83">
        <v>79</v>
      </c>
      <c r="G83">
        <f t="shared" si="9"/>
        <v>1</v>
      </c>
      <c r="H83">
        <f t="shared" si="10"/>
        <v>78.5</v>
      </c>
      <c r="J83" s="2">
        <f t="shared" si="11"/>
        <v>78.779148059301392</v>
      </c>
      <c r="K83">
        <f t="shared" si="12"/>
        <v>19747146</v>
      </c>
      <c r="L83">
        <f t="shared" si="13"/>
        <v>25066463</v>
      </c>
      <c r="M83">
        <f t="shared" si="14"/>
        <v>44813609</v>
      </c>
      <c r="P83">
        <f t="shared" si="15"/>
        <v>4.1676257803529536E-3</v>
      </c>
      <c r="Q83">
        <f t="shared" si="16"/>
        <v>5.2902651057050694E-3</v>
      </c>
      <c r="R83">
        <f t="shared" si="17"/>
        <v>-4.1676257803529536E-3</v>
      </c>
      <c r="S83">
        <v>78</v>
      </c>
    </row>
    <row r="84" spans="1:19" x14ac:dyDescent="0.25">
      <c r="A84">
        <v>79</v>
      </c>
      <c r="B84">
        <v>239796</v>
      </c>
      <c r="C84">
        <v>308863</v>
      </c>
      <c r="D84">
        <v>548659</v>
      </c>
      <c r="E84">
        <v>79</v>
      </c>
      <c r="F84">
        <v>80</v>
      </c>
      <c r="G84">
        <f t="shared" si="9"/>
        <v>1</v>
      </c>
      <c r="H84">
        <f t="shared" si="10"/>
        <v>79.5</v>
      </c>
      <c r="J84" s="2">
        <f t="shared" si="11"/>
        <v>77.638305656553229</v>
      </c>
      <c r="K84">
        <f t="shared" si="12"/>
        <v>19063782</v>
      </c>
      <c r="L84">
        <f t="shared" si="13"/>
        <v>24554608.5</v>
      </c>
      <c r="M84">
        <f t="shared" si="14"/>
        <v>43618390.5</v>
      </c>
      <c r="P84">
        <f t="shared" si="15"/>
        <v>3.9727933009966639E-3</v>
      </c>
      <c r="Q84">
        <f t="shared" si="16"/>
        <v>5.1170530672977558E-3</v>
      </c>
      <c r="R84">
        <f t="shared" si="17"/>
        <v>-3.9727933009966639E-3</v>
      </c>
      <c r="S84">
        <v>79</v>
      </c>
    </row>
    <row r="85" spans="1:19" x14ac:dyDescent="0.25">
      <c r="A85">
        <v>80</v>
      </c>
      <c r="B85">
        <v>222188</v>
      </c>
      <c r="C85">
        <v>295267</v>
      </c>
      <c r="D85">
        <v>517455</v>
      </c>
      <c r="E85">
        <v>80</v>
      </c>
      <c r="F85">
        <v>81</v>
      </c>
      <c r="G85">
        <f t="shared" si="9"/>
        <v>1</v>
      </c>
      <c r="H85">
        <f t="shared" si="10"/>
        <v>80.5</v>
      </c>
      <c r="J85" s="2">
        <f t="shared" si="11"/>
        <v>75.249858602552948</v>
      </c>
      <c r="K85">
        <f t="shared" si="12"/>
        <v>17886134</v>
      </c>
      <c r="L85">
        <f t="shared" si="13"/>
        <v>23768993.5</v>
      </c>
      <c r="M85">
        <f t="shared" si="14"/>
        <v>41655127.5</v>
      </c>
      <c r="P85">
        <f t="shared" si="15"/>
        <v>3.6810747383686417E-3</v>
      </c>
      <c r="Q85">
        <f t="shared" si="16"/>
        <v>4.8918028641235971E-3</v>
      </c>
      <c r="R85">
        <f t="shared" si="17"/>
        <v>-3.6810747383686417E-3</v>
      </c>
      <c r="S85">
        <v>80</v>
      </c>
    </row>
    <row r="86" spans="1:19" x14ac:dyDescent="0.25">
      <c r="A86">
        <v>81</v>
      </c>
      <c r="B86">
        <v>195535</v>
      </c>
      <c r="C86">
        <v>267511</v>
      </c>
      <c r="D86">
        <v>463046</v>
      </c>
      <c r="E86">
        <v>81</v>
      </c>
      <c r="F86">
        <v>82</v>
      </c>
      <c r="G86">
        <f t="shared" si="9"/>
        <v>1</v>
      </c>
      <c r="H86">
        <f t="shared" si="10"/>
        <v>81.5</v>
      </c>
      <c r="J86" s="2">
        <f t="shared" si="11"/>
        <v>73.094190519268366</v>
      </c>
      <c r="K86">
        <f t="shared" si="12"/>
        <v>15936102.5</v>
      </c>
      <c r="L86">
        <f t="shared" si="13"/>
        <v>21802146.5</v>
      </c>
      <c r="M86">
        <f t="shared" si="14"/>
        <v>37738249</v>
      </c>
      <c r="P86">
        <f t="shared" si="15"/>
        <v>3.2395041539908204E-3</v>
      </c>
      <c r="Q86">
        <f t="shared" si="16"/>
        <v>4.4319584511122731E-3</v>
      </c>
      <c r="R86">
        <f t="shared" si="17"/>
        <v>-3.2395041539908204E-3</v>
      </c>
      <c r="S86">
        <v>81</v>
      </c>
    </row>
    <row r="87" spans="1:19" x14ac:dyDescent="0.25">
      <c r="A87">
        <v>82</v>
      </c>
      <c r="B87">
        <v>171836</v>
      </c>
      <c r="C87">
        <v>245593</v>
      </c>
      <c r="D87">
        <v>417429</v>
      </c>
      <c r="E87">
        <v>82</v>
      </c>
      <c r="F87">
        <v>83</v>
      </c>
      <c r="G87">
        <f t="shared" si="9"/>
        <v>1</v>
      </c>
      <c r="H87">
        <f t="shared" si="10"/>
        <v>82.5</v>
      </c>
      <c r="J87" s="2">
        <f t="shared" si="11"/>
        <v>69.96779224163555</v>
      </c>
      <c r="K87">
        <f t="shared" si="12"/>
        <v>14176470</v>
      </c>
      <c r="L87">
        <f t="shared" si="13"/>
        <v>20261422.5</v>
      </c>
      <c r="M87">
        <f t="shared" si="14"/>
        <v>34437892.5</v>
      </c>
      <c r="P87">
        <f t="shared" si="15"/>
        <v>2.8468736328798763E-3</v>
      </c>
      <c r="Q87">
        <f t="shared" si="16"/>
        <v>4.0688344474956789E-3</v>
      </c>
      <c r="R87">
        <f t="shared" si="17"/>
        <v>-2.8468736328798763E-3</v>
      </c>
      <c r="S87">
        <v>82</v>
      </c>
    </row>
    <row r="88" spans="1:19" x14ac:dyDescent="0.25">
      <c r="A88">
        <v>83</v>
      </c>
      <c r="B88">
        <v>164390</v>
      </c>
      <c r="C88">
        <v>241945</v>
      </c>
      <c r="D88">
        <v>406335</v>
      </c>
      <c r="E88">
        <v>83</v>
      </c>
      <c r="F88">
        <v>84</v>
      </c>
      <c r="G88">
        <f t="shared" si="9"/>
        <v>1</v>
      </c>
      <c r="H88">
        <f t="shared" si="10"/>
        <v>83.5</v>
      </c>
      <c r="J88" s="2">
        <f t="shared" si="11"/>
        <v>67.945194155696541</v>
      </c>
      <c r="K88">
        <f t="shared" si="12"/>
        <v>13726565</v>
      </c>
      <c r="L88">
        <f t="shared" si="13"/>
        <v>20202407.5</v>
      </c>
      <c r="M88">
        <f t="shared" si="14"/>
        <v>33928972.5</v>
      </c>
      <c r="P88">
        <f t="shared" si="15"/>
        <v>2.7235128640629605E-3</v>
      </c>
      <c r="Q88">
        <f t="shared" si="16"/>
        <v>4.0083966171647481E-3</v>
      </c>
      <c r="R88">
        <f t="shared" si="17"/>
        <v>-2.7235128640629605E-3</v>
      </c>
      <c r="S88">
        <v>83</v>
      </c>
    </row>
    <row r="89" spans="1:19" x14ac:dyDescent="0.25">
      <c r="A89">
        <v>84</v>
      </c>
      <c r="B89">
        <v>146496</v>
      </c>
      <c r="C89">
        <v>225821</v>
      </c>
      <c r="D89">
        <v>372317</v>
      </c>
      <c r="E89">
        <v>84</v>
      </c>
      <c r="F89">
        <v>85</v>
      </c>
      <c r="G89">
        <f t="shared" si="9"/>
        <v>1</v>
      </c>
      <c r="H89">
        <f t="shared" si="10"/>
        <v>84.5</v>
      </c>
      <c r="J89" s="2">
        <f t="shared" si="11"/>
        <v>64.872620349746029</v>
      </c>
      <c r="K89">
        <f t="shared" si="12"/>
        <v>12378912</v>
      </c>
      <c r="L89">
        <f t="shared" si="13"/>
        <v>19081874.5</v>
      </c>
      <c r="M89">
        <f t="shared" si="14"/>
        <v>31460786.5</v>
      </c>
      <c r="P89">
        <f t="shared" si="15"/>
        <v>2.4270560285526337E-3</v>
      </c>
      <c r="Q89">
        <f t="shared" si="16"/>
        <v>3.7412640578840671E-3</v>
      </c>
      <c r="R89">
        <f t="shared" si="17"/>
        <v>-2.4270560285526337E-3</v>
      </c>
      <c r="S89">
        <v>84</v>
      </c>
    </row>
    <row r="90" spans="1:19" x14ac:dyDescent="0.25">
      <c r="A90">
        <v>85</v>
      </c>
      <c r="B90">
        <v>129550</v>
      </c>
      <c r="C90">
        <v>208198</v>
      </c>
      <c r="D90">
        <v>337748</v>
      </c>
      <c r="E90">
        <v>85</v>
      </c>
      <c r="F90">
        <v>86</v>
      </c>
      <c r="G90">
        <f t="shared" si="9"/>
        <v>1</v>
      </c>
      <c r="H90">
        <f t="shared" si="10"/>
        <v>85.5</v>
      </c>
      <c r="J90" s="2">
        <f t="shared" si="11"/>
        <v>62.22442098387112</v>
      </c>
      <c r="K90">
        <f t="shared" si="12"/>
        <v>11076525</v>
      </c>
      <c r="L90">
        <f t="shared" si="13"/>
        <v>17800929</v>
      </c>
      <c r="M90">
        <f t="shared" si="14"/>
        <v>28877454</v>
      </c>
      <c r="P90">
        <f t="shared" si="15"/>
        <v>2.1463050765822525E-3</v>
      </c>
      <c r="Q90">
        <f t="shared" si="16"/>
        <v>3.4492969844405392E-3</v>
      </c>
      <c r="R90">
        <f t="shared" si="17"/>
        <v>-2.1463050765822525E-3</v>
      </c>
      <c r="S90">
        <v>85</v>
      </c>
    </row>
    <row r="91" spans="1:19" x14ac:dyDescent="0.25">
      <c r="A91">
        <v>86</v>
      </c>
      <c r="B91">
        <v>111628</v>
      </c>
      <c r="C91">
        <v>190801</v>
      </c>
      <c r="D91">
        <v>302429</v>
      </c>
      <c r="E91">
        <v>86</v>
      </c>
      <c r="F91">
        <v>87</v>
      </c>
      <c r="G91">
        <f t="shared" si="9"/>
        <v>1</v>
      </c>
      <c r="H91">
        <f t="shared" si="10"/>
        <v>86.5</v>
      </c>
      <c r="J91" s="2">
        <f t="shared" si="11"/>
        <v>58.504934460511215</v>
      </c>
      <c r="K91">
        <f t="shared" si="12"/>
        <v>9655822</v>
      </c>
      <c r="L91">
        <f t="shared" si="13"/>
        <v>16504286.5</v>
      </c>
      <c r="M91">
        <f t="shared" si="14"/>
        <v>26160108.5</v>
      </c>
      <c r="P91">
        <f t="shared" si="15"/>
        <v>1.8493843542163157E-3</v>
      </c>
      <c r="Q91">
        <f t="shared" si="16"/>
        <v>3.1610741406172937E-3</v>
      </c>
      <c r="R91">
        <f t="shared" si="17"/>
        <v>-1.8493843542163157E-3</v>
      </c>
      <c r="S91">
        <v>86</v>
      </c>
    </row>
    <row r="92" spans="1:19" x14ac:dyDescent="0.25">
      <c r="A92">
        <v>87</v>
      </c>
      <c r="B92">
        <v>98778</v>
      </c>
      <c r="C92">
        <v>176921</v>
      </c>
      <c r="D92">
        <v>275699</v>
      </c>
      <c r="E92">
        <v>87</v>
      </c>
      <c r="F92">
        <v>88</v>
      </c>
      <c r="G92">
        <f t="shared" si="9"/>
        <v>1</v>
      </c>
      <c r="H92">
        <f t="shared" si="10"/>
        <v>87.5</v>
      </c>
      <c r="J92" s="2">
        <f t="shared" si="11"/>
        <v>55.831698893856583</v>
      </c>
      <c r="K92">
        <f t="shared" si="12"/>
        <v>8643075</v>
      </c>
      <c r="L92">
        <f t="shared" si="13"/>
        <v>15480587.5</v>
      </c>
      <c r="M92">
        <f t="shared" si="14"/>
        <v>24123662.5</v>
      </c>
      <c r="P92">
        <f t="shared" si="15"/>
        <v>1.6364934222666287E-3</v>
      </c>
      <c r="Q92">
        <f t="shared" si="16"/>
        <v>2.9311187993362308E-3</v>
      </c>
      <c r="R92">
        <f t="shared" si="17"/>
        <v>-1.6364934222666287E-3</v>
      </c>
      <c r="S92">
        <v>87</v>
      </c>
    </row>
    <row r="93" spans="1:19" x14ac:dyDescent="0.25">
      <c r="A93">
        <v>88</v>
      </c>
      <c r="B93">
        <v>87643</v>
      </c>
      <c r="C93">
        <v>168847</v>
      </c>
      <c r="D93">
        <v>256490</v>
      </c>
      <c r="E93">
        <v>88</v>
      </c>
      <c r="F93">
        <v>89</v>
      </c>
      <c r="G93">
        <f t="shared" si="9"/>
        <v>1</v>
      </c>
      <c r="H93">
        <f t="shared" si="10"/>
        <v>88.5</v>
      </c>
      <c r="J93" s="2">
        <f t="shared" si="11"/>
        <v>51.906755820358072</v>
      </c>
      <c r="K93">
        <f t="shared" si="12"/>
        <v>7756405.5</v>
      </c>
      <c r="L93">
        <f t="shared" si="13"/>
        <v>14942959.5</v>
      </c>
      <c r="M93">
        <f t="shared" si="14"/>
        <v>22699365</v>
      </c>
      <c r="P93">
        <f t="shared" si="15"/>
        <v>1.4520155602230672E-3</v>
      </c>
      <c r="Q93">
        <f t="shared" si="16"/>
        <v>2.7973537110434861E-3</v>
      </c>
      <c r="R93">
        <f t="shared" si="17"/>
        <v>-1.4520155602230672E-3</v>
      </c>
      <c r="S93">
        <v>88</v>
      </c>
    </row>
    <row r="94" spans="1:19" x14ac:dyDescent="0.25">
      <c r="A94">
        <v>89</v>
      </c>
      <c r="B94">
        <v>67909</v>
      </c>
      <c r="C94">
        <v>138689</v>
      </c>
      <c r="D94">
        <v>206598</v>
      </c>
      <c r="E94">
        <v>89</v>
      </c>
      <c r="F94">
        <v>90</v>
      </c>
      <c r="G94">
        <f t="shared" si="9"/>
        <v>1</v>
      </c>
      <c r="H94">
        <f t="shared" si="10"/>
        <v>89.5</v>
      </c>
      <c r="J94" s="2">
        <f t="shared" si="11"/>
        <v>48.964950356553146</v>
      </c>
      <c r="K94">
        <f t="shared" si="12"/>
        <v>6077855.5</v>
      </c>
      <c r="L94">
        <f t="shared" si="13"/>
        <v>12412665.5</v>
      </c>
      <c r="M94">
        <f t="shared" si="14"/>
        <v>18490521</v>
      </c>
      <c r="P94">
        <f t="shared" si="15"/>
        <v>1.1250747313440695E-3</v>
      </c>
      <c r="Q94">
        <f t="shared" si="16"/>
        <v>2.2977144327758861E-3</v>
      </c>
      <c r="R94">
        <f t="shared" si="17"/>
        <v>-1.1250747313440695E-3</v>
      </c>
      <c r="S94">
        <v>89</v>
      </c>
    </row>
    <row r="95" spans="1:19" x14ac:dyDescent="0.25">
      <c r="A95">
        <v>90</v>
      </c>
      <c r="B95">
        <v>54534</v>
      </c>
      <c r="C95">
        <v>120877</v>
      </c>
      <c r="D95">
        <v>175411</v>
      </c>
      <c r="E95">
        <v>90</v>
      </c>
      <c r="F95">
        <v>91</v>
      </c>
      <c r="G95">
        <f t="shared" si="9"/>
        <v>1</v>
      </c>
      <c r="H95">
        <f t="shared" si="10"/>
        <v>90.5</v>
      </c>
      <c r="J95" s="2">
        <f t="shared" si="11"/>
        <v>45.115282477228916</v>
      </c>
      <c r="K95">
        <f t="shared" si="12"/>
        <v>4935327</v>
      </c>
      <c r="L95">
        <f t="shared" si="13"/>
        <v>10939368.5</v>
      </c>
      <c r="M95">
        <f t="shared" si="14"/>
        <v>15874695.5</v>
      </c>
      <c r="P95">
        <f t="shared" si="15"/>
        <v>9.03485920851691E-4</v>
      </c>
      <c r="Q95">
        <f t="shared" si="16"/>
        <v>2.0026161230569891E-3</v>
      </c>
      <c r="R95">
        <f t="shared" si="17"/>
        <v>-9.03485920851691E-4</v>
      </c>
      <c r="S95">
        <v>90</v>
      </c>
    </row>
    <row r="96" spans="1:19" x14ac:dyDescent="0.25">
      <c r="A96">
        <v>91</v>
      </c>
      <c r="B96">
        <v>43351</v>
      </c>
      <c r="C96">
        <v>103390</v>
      </c>
      <c r="D96">
        <v>146741</v>
      </c>
      <c r="E96">
        <v>91</v>
      </c>
      <c r="F96">
        <v>92</v>
      </c>
      <c r="G96">
        <f t="shared" si="9"/>
        <v>1</v>
      </c>
      <c r="H96">
        <f t="shared" si="10"/>
        <v>91.5</v>
      </c>
      <c r="J96" s="2">
        <f t="shared" si="11"/>
        <v>41.929587000677046</v>
      </c>
      <c r="K96">
        <f t="shared" si="12"/>
        <v>3966616.5</v>
      </c>
      <c r="L96">
        <f t="shared" si="13"/>
        <v>9460185</v>
      </c>
      <c r="M96">
        <f t="shared" si="14"/>
        <v>13426801.5</v>
      </c>
      <c r="P96">
        <f t="shared" si="15"/>
        <v>7.1821282419851204E-4</v>
      </c>
      <c r="Q96">
        <f t="shared" si="16"/>
        <v>1.7129022143407108E-3</v>
      </c>
      <c r="R96">
        <f t="shared" si="17"/>
        <v>-7.1821282419851204E-4</v>
      </c>
      <c r="S96">
        <v>91</v>
      </c>
    </row>
    <row r="97" spans="1:19" x14ac:dyDescent="0.25">
      <c r="A97">
        <v>92</v>
      </c>
      <c r="B97">
        <v>32740</v>
      </c>
      <c r="C97">
        <v>84908</v>
      </c>
      <c r="D97">
        <v>117648</v>
      </c>
      <c r="E97">
        <v>92</v>
      </c>
      <c r="F97">
        <v>93</v>
      </c>
      <c r="G97">
        <f t="shared" si="9"/>
        <v>1</v>
      </c>
      <c r="H97">
        <f t="shared" si="10"/>
        <v>92.5</v>
      </c>
      <c r="J97" s="2">
        <f t="shared" si="11"/>
        <v>38.559381919253781</v>
      </c>
      <c r="K97">
        <f t="shared" si="12"/>
        <v>3028450</v>
      </c>
      <c r="L97">
        <f t="shared" si="13"/>
        <v>7853990</v>
      </c>
      <c r="M97">
        <f t="shared" si="14"/>
        <v>10882440</v>
      </c>
      <c r="P97">
        <f t="shared" si="15"/>
        <v>5.4241627330994173E-4</v>
      </c>
      <c r="Q97">
        <f t="shared" si="16"/>
        <v>1.4067037548625696E-3</v>
      </c>
      <c r="R97">
        <f t="shared" si="17"/>
        <v>-5.4241627330994173E-4</v>
      </c>
      <c r="S97">
        <v>92</v>
      </c>
    </row>
    <row r="98" spans="1:19" x14ac:dyDescent="0.25">
      <c r="A98">
        <v>93</v>
      </c>
      <c r="B98">
        <v>24433</v>
      </c>
      <c r="C98">
        <v>68990</v>
      </c>
      <c r="D98">
        <v>93423</v>
      </c>
      <c r="E98">
        <v>93</v>
      </c>
      <c r="F98">
        <v>94</v>
      </c>
      <c r="G98">
        <f t="shared" si="9"/>
        <v>1</v>
      </c>
      <c r="H98">
        <f t="shared" si="10"/>
        <v>93.5</v>
      </c>
      <c r="J98" s="2">
        <f t="shared" si="11"/>
        <v>35.415277576460355</v>
      </c>
      <c r="K98">
        <f t="shared" si="12"/>
        <v>2284485.5</v>
      </c>
      <c r="L98">
        <f t="shared" si="13"/>
        <v>6450565</v>
      </c>
      <c r="M98">
        <f t="shared" si="14"/>
        <v>8735050.5</v>
      </c>
      <c r="P98">
        <f t="shared" si="15"/>
        <v>4.0479098368301181E-4</v>
      </c>
      <c r="Q98">
        <f t="shared" si="16"/>
        <v>1.1429840774481637E-3</v>
      </c>
      <c r="R98">
        <f t="shared" si="17"/>
        <v>-4.0479098368301181E-4</v>
      </c>
      <c r="S98">
        <v>93</v>
      </c>
    </row>
    <row r="99" spans="1:19" x14ac:dyDescent="0.25">
      <c r="A99">
        <v>94</v>
      </c>
      <c r="B99">
        <v>18006</v>
      </c>
      <c r="C99">
        <v>54335</v>
      </c>
      <c r="D99">
        <v>72341</v>
      </c>
      <c r="E99">
        <v>94</v>
      </c>
      <c r="F99">
        <v>95</v>
      </c>
      <c r="G99">
        <f t="shared" si="9"/>
        <v>1</v>
      </c>
      <c r="H99">
        <f t="shared" si="10"/>
        <v>94.5</v>
      </c>
      <c r="J99" s="2">
        <f t="shared" si="11"/>
        <v>33.138860771141985</v>
      </c>
      <c r="K99">
        <f t="shared" si="12"/>
        <v>1701567</v>
      </c>
      <c r="L99">
        <f t="shared" si="13"/>
        <v>5134657.5</v>
      </c>
      <c r="M99">
        <f t="shared" si="14"/>
        <v>6836224.5</v>
      </c>
      <c r="P99">
        <f t="shared" si="15"/>
        <v>2.9831238293276759E-4</v>
      </c>
      <c r="Q99">
        <f t="shared" si="16"/>
        <v>9.0018901069931841E-4</v>
      </c>
      <c r="R99">
        <f t="shared" si="17"/>
        <v>-2.9831238293276759E-4</v>
      </c>
      <c r="S99">
        <v>94</v>
      </c>
    </row>
    <row r="100" spans="1:19" x14ac:dyDescent="0.25">
      <c r="A100">
        <v>95</v>
      </c>
      <c r="B100">
        <v>13251</v>
      </c>
      <c r="C100">
        <v>42353</v>
      </c>
      <c r="D100">
        <v>55604</v>
      </c>
      <c r="E100">
        <v>95</v>
      </c>
      <c r="F100">
        <v>96</v>
      </c>
      <c r="G100">
        <f t="shared" si="9"/>
        <v>1</v>
      </c>
      <c r="H100">
        <f t="shared" si="10"/>
        <v>95.5</v>
      </c>
      <c r="J100" s="2">
        <f t="shared" si="11"/>
        <v>31.287039879111276</v>
      </c>
      <c r="K100">
        <f t="shared" si="12"/>
        <v>1265470.5</v>
      </c>
      <c r="L100">
        <f t="shared" si="13"/>
        <v>4044711.5</v>
      </c>
      <c r="M100">
        <f t="shared" si="14"/>
        <v>5310182</v>
      </c>
      <c r="P100">
        <f t="shared" si="15"/>
        <v>2.1953445441753321E-4</v>
      </c>
      <c r="Q100">
        <f t="shared" si="16"/>
        <v>7.0167857127354807E-4</v>
      </c>
      <c r="R100">
        <f t="shared" si="17"/>
        <v>-2.1953445441753321E-4</v>
      </c>
      <c r="S100">
        <v>95</v>
      </c>
    </row>
    <row r="101" spans="1:19" x14ac:dyDescent="0.25">
      <c r="A101">
        <v>96</v>
      </c>
      <c r="B101">
        <v>8954</v>
      </c>
      <c r="C101">
        <v>31464</v>
      </c>
      <c r="D101">
        <v>40418</v>
      </c>
      <c r="E101">
        <v>96</v>
      </c>
      <c r="F101">
        <v>97</v>
      </c>
      <c r="G101">
        <f t="shared" si="9"/>
        <v>1</v>
      </c>
      <c r="H101">
        <f t="shared" si="10"/>
        <v>96.5</v>
      </c>
      <c r="J101" s="2">
        <f t="shared" si="11"/>
        <v>28.457920162725653</v>
      </c>
      <c r="K101">
        <f t="shared" si="12"/>
        <v>864061</v>
      </c>
      <c r="L101">
        <f t="shared" si="13"/>
        <v>3036276</v>
      </c>
      <c r="M101">
        <f t="shared" si="14"/>
        <v>3900337</v>
      </c>
      <c r="P101">
        <f t="shared" si="15"/>
        <v>1.4834438946906593E-4</v>
      </c>
      <c r="Q101">
        <f t="shared" si="16"/>
        <v>5.2127628660427632E-4</v>
      </c>
      <c r="R101">
        <f t="shared" si="17"/>
        <v>-1.4834438946906593E-4</v>
      </c>
      <c r="S101">
        <v>96</v>
      </c>
    </row>
    <row r="102" spans="1:19" x14ac:dyDescent="0.25">
      <c r="A102">
        <v>97</v>
      </c>
      <c r="B102">
        <v>6108</v>
      </c>
      <c r="C102">
        <v>23220</v>
      </c>
      <c r="D102">
        <v>29328</v>
      </c>
      <c r="E102">
        <v>97</v>
      </c>
      <c r="F102">
        <v>98</v>
      </c>
      <c r="G102">
        <f t="shared" si="9"/>
        <v>1</v>
      </c>
      <c r="H102">
        <f t="shared" si="10"/>
        <v>97.5</v>
      </c>
      <c r="J102" s="2">
        <f t="shared" si="11"/>
        <v>26.304909560723516</v>
      </c>
      <c r="K102">
        <f t="shared" si="12"/>
        <v>595530</v>
      </c>
      <c r="L102">
        <f t="shared" si="13"/>
        <v>2263950</v>
      </c>
      <c r="M102">
        <f t="shared" si="14"/>
        <v>2859480</v>
      </c>
      <c r="P102">
        <f t="shared" si="15"/>
        <v>1.0119360407382786E-4</v>
      </c>
      <c r="Q102">
        <f t="shared" si="16"/>
        <v>3.8469474240246935E-4</v>
      </c>
      <c r="R102">
        <f t="shared" si="17"/>
        <v>-1.0119360407382786E-4</v>
      </c>
      <c r="S102">
        <v>97</v>
      </c>
    </row>
    <row r="103" spans="1:19" x14ac:dyDescent="0.25">
      <c r="A103">
        <v>98</v>
      </c>
      <c r="B103">
        <v>3946</v>
      </c>
      <c r="C103">
        <v>16036</v>
      </c>
      <c r="D103">
        <v>19982</v>
      </c>
      <c r="E103">
        <v>98</v>
      </c>
      <c r="F103">
        <v>99</v>
      </c>
      <c r="G103">
        <f t="shared" si="9"/>
        <v>1</v>
      </c>
      <c r="H103">
        <f t="shared" si="10"/>
        <v>98.5</v>
      </c>
      <c r="J103" s="2">
        <f t="shared" si="11"/>
        <v>24.607133948615616</v>
      </c>
      <c r="K103">
        <f t="shared" si="12"/>
        <v>388681</v>
      </c>
      <c r="L103">
        <f t="shared" si="13"/>
        <v>1579546</v>
      </c>
      <c r="M103">
        <f t="shared" si="14"/>
        <v>1968227</v>
      </c>
      <c r="P103">
        <f t="shared" si="15"/>
        <v>6.5374911865639286E-5</v>
      </c>
      <c r="Q103">
        <f t="shared" si="16"/>
        <v>2.6567462916304906E-4</v>
      </c>
      <c r="R103">
        <f t="shared" si="17"/>
        <v>-6.5374911865639286E-5</v>
      </c>
      <c r="S103">
        <v>98</v>
      </c>
    </row>
    <row r="104" spans="1:19" x14ac:dyDescent="0.25">
      <c r="A104">
        <v>99</v>
      </c>
      <c r="B104">
        <v>1681</v>
      </c>
      <c r="C104">
        <v>7495</v>
      </c>
      <c r="D104">
        <v>9176</v>
      </c>
      <c r="E104">
        <v>99</v>
      </c>
      <c r="F104">
        <v>100</v>
      </c>
      <c r="G104">
        <f t="shared" si="9"/>
        <v>1</v>
      </c>
      <c r="H104">
        <f t="shared" si="10"/>
        <v>99.5</v>
      </c>
      <c r="J104" s="2">
        <f t="shared" si="11"/>
        <v>22.428285523682455</v>
      </c>
      <c r="K104">
        <f t="shared" si="12"/>
        <v>167259.5</v>
      </c>
      <c r="L104">
        <f t="shared" si="13"/>
        <v>745752.5</v>
      </c>
      <c r="M104">
        <f t="shared" si="14"/>
        <v>913012</v>
      </c>
      <c r="P104">
        <f t="shared" si="15"/>
        <v>2.7849778724313135E-5</v>
      </c>
      <c r="Q104">
        <f t="shared" si="16"/>
        <v>1.2417257081423375E-4</v>
      </c>
      <c r="R104">
        <f t="shared" si="17"/>
        <v>-2.7849778724313135E-5</v>
      </c>
      <c r="S104">
        <v>99</v>
      </c>
    </row>
    <row r="105" spans="1:19" x14ac:dyDescent="0.25">
      <c r="A105" t="s">
        <v>7</v>
      </c>
      <c r="B105">
        <v>2324</v>
      </c>
      <c r="C105">
        <v>12132</v>
      </c>
      <c r="D105">
        <v>14456</v>
      </c>
      <c r="E105">
        <v>100</v>
      </c>
      <c r="F105">
        <v>105</v>
      </c>
      <c r="G105">
        <f t="shared" si="9"/>
        <v>5</v>
      </c>
      <c r="H105">
        <f t="shared" si="10"/>
        <v>102.5</v>
      </c>
      <c r="J105" s="2">
        <f t="shared" si="11"/>
        <v>19.155951203428948</v>
      </c>
      <c r="K105">
        <f t="shared" si="12"/>
        <v>238210</v>
      </c>
      <c r="L105">
        <f t="shared" si="13"/>
        <v>1243530</v>
      </c>
      <c r="M105">
        <f t="shared" si="14"/>
        <v>1481740</v>
      </c>
      <c r="P105">
        <f>(B105/$G105)/$D$106</f>
        <v>7.7005218031295332E-6</v>
      </c>
      <c r="Q105">
        <f t="shared" si="16"/>
        <v>4.0199109516165016E-5</v>
      </c>
      <c r="R105">
        <f t="shared" si="17"/>
        <v>-7.7005218031295332E-6</v>
      </c>
      <c r="S105">
        <v>100</v>
      </c>
    </row>
    <row r="106" spans="1:19" x14ac:dyDescent="0.25">
      <c r="A106" t="s">
        <v>6</v>
      </c>
      <c r="B106">
        <v>29384766</v>
      </c>
      <c r="C106">
        <v>30974780</v>
      </c>
      <c r="D106">
        <v>60359546</v>
      </c>
      <c r="J106" s="2">
        <f>J105</f>
        <v>19.155951203428948</v>
      </c>
      <c r="K106">
        <f>SUM(K5:K105)</f>
        <v>1290437013</v>
      </c>
      <c r="L106">
        <f t="shared" ref="L106:M106" si="18">SUM(L5:L105)</f>
        <v>1450545408</v>
      </c>
      <c r="M106">
        <f t="shared" si="18"/>
        <v>2740982421</v>
      </c>
      <c r="Q106">
        <f>Q105</f>
        <v>4.0199109516165016E-5</v>
      </c>
      <c r="R106">
        <f>R105</f>
        <v>-7.7005218031295332E-6</v>
      </c>
      <c r="S106">
        <v>101</v>
      </c>
    </row>
    <row r="107" spans="1:19" x14ac:dyDescent="0.25">
      <c r="J107" s="2">
        <f t="shared" ref="J107:J109" si="19">J106</f>
        <v>19.155951203428948</v>
      </c>
      <c r="Q107">
        <f t="shared" ref="Q107:Q109" si="20">Q106</f>
        <v>4.0199109516165016E-5</v>
      </c>
      <c r="R107">
        <f>R106</f>
        <v>-7.7005218031295332E-6</v>
      </c>
      <c r="S107">
        <v>102</v>
      </c>
    </row>
    <row r="108" spans="1:19" x14ac:dyDescent="0.25">
      <c r="J108" s="2">
        <f t="shared" si="19"/>
        <v>19.155951203428948</v>
      </c>
      <c r="Q108">
        <f t="shared" si="20"/>
        <v>4.0199109516165016E-5</v>
      </c>
      <c r="R108">
        <f t="shared" ref="R108:R109" si="21">R107</f>
        <v>-7.7005218031295332E-6</v>
      </c>
      <c r="S108">
        <v>103</v>
      </c>
    </row>
    <row r="109" spans="1:19" x14ac:dyDescent="0.25">
      <c r="B109" s="1" t="s">
        <v>12</v>
      </c>
      <c r="G109" s="1" t="s">
        <v>27</v>
      </c>
      <c r="J109" s="2">
        <f t="shared" si="19"/>
        <v>19.155951203428948</v>
      </c>
      <c r="Q109">
        <f t="shared" si="20"/>
        <v>4.0199109516165016E-5</v>
      </c>
      <c r="R109">
        <f t="shared" si="21"/>
        <v>-7.7005218031295332E-6</v>
      </c>
      <c r="S109">
        <v>104</v>
      </c>
    </row>
    <row r="110" spans="1:19" x14ac:dyDescent="0.25">
      <c r="B110" t="s">
        <v>13</v>
      </c>
      <c r="C110" t="s">
        <v>14</v>
      </c>
      <c r="D110" t="s">
        <v>6</v>
      </c>
      <c r="G110" s="1" t="s">
        <v>18</v>
      </c>
      <c r="H110" s="1" t="s">
        <v>19</v>
      </c>
      <c r="I110" s="1" t="s">
        <v>20</v>
      </c>
    </row>
    <row r="111" spans="1:19" x14ac:dyDescent="0.25">
      <c r="B111">
        <f>(SUM(B70:B105)/SUM(B5:B19))*100</f>
        <v>146.36708403049278</v>
      </c>
      <c r="C111">
        <f>(SUM(C70:C105)/SUM(C5:C19))*100</f>
        <v>201.44422707470565</v>
      </c>
      <c r="D111">
        <f>(SUM(D70:D105)/SUM(D5:D19))*100</f>
        <v>173.11238141647772</v>
      </c>
      <c r="G111">
        <f>K106/B106</f>
        <v>43.915170636376686</v>
      </c>
      <c r="H111">
        <f>L106/C106</f>
        <v>46.829885732844595</v>
      </c>
      <c r="I111">
        <f>M106/D106</f>
        <v>45.410918448591381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fantini</dc:creator>
  <cp:lastModifiedBy>Alessandra</cp:lastModifiedBy>
  <dcterms:created xsi:type="dcterms:W3CDTF">2020-04-18T08:41:13Z</dcterms:created>
  <dcterms:modified xsi:type="dcterms:W3CDTF">2020-04-20T07:55:21Z</dcterms:modified>
</cp:coreProperties>
</file>