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H:\Alessandra\Documents\didattica\Demografia\Esercitazioni\"/>
    </mc:Choice>
  </mc:AlternateContent>
  <xr:revisionPtr revIDLastSave="0" documentId="8_{86EA3D4F-F420-40B8-A7C9-08C6A63D08B7}" xr6:coauthVersionLast="44" xr6:coauthVersionMax="44" xr10:uidLastSave="{00000000-0000-0000-0000-000000000000}"/>
  <bookViews>
    <workbookView xWindow="795" yWindow="2250" windowWidth="23730" windowHeight="12420" activeTab="3" xr2:uid="{2234B379-B771-4503-8039-39297921D76D}"/>
  </bookViews>
  <sheets>
    <sheet name="Es 1" sheetId="1" r:id="rId1"/>
    <sheet name="Es 1 sol" sheetId="2" r:id="rId2"/>
    <sheet name="Es 2" sheetId="3" r:id="rId3"/>
    <sheet name="Es 2 sol" sheetId="4" r:id="rId4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D13" i="2" l="1"/>
  <c r="B12" i="2"/>
  <c r="G8" i="4" l="1"/>
  <c r="G7" i="4" s="1"/>
  <c r="F7" i="4"/>
  <c r="B6" i="4"/>
  <c r="F6" i="4" s="1"/>
  <c r="D8" i="4"/>
  <c r="C8" i="4" s="1"/>
  <c r="C7" i="4"/>
  <c r="D7" i="4" s="1"/>
  <c r="E7" i="4" s="1"/>
  <c r="E12" i="2"/>
  <c r="C12" i="2"/>
  <c r="C13" i="2"/>
  <c r="B14" i="2" s="1"/>
  <c r="E13" i="2" s="1"/>
  <c r="H7" i="4" l="1"/>
  <c r="G6" i="4"/>
  <c r="H6" i="4" s="1"/>
  <c r="D6" i="4"/>
  <c r="E6" i="4" s="1"/>
</calcChain>
</file>

<file path=xl/sharedStrings.xml><?xml version="1.0" encoding="utf-8"?>
<sst xmlns="http://schemas.openxmlformats.org/spreadsheetml/2006/main" count="76" uniqueCount="45">
  <si>
    <t>ESERCIZIO TAVOLA MORTALITà PER CONTEMPORANEI</t>
  </si>
  <si>
    <r>
      <rPr>
        <vertAlign val="subscript"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2000</t>
    </r>
    <r>
      <rPr>
        <sz val="11"/>
        <color theme="1"/>
        <rFont val="Calibri"/>
        <family val="2"/>
        <scheme val="minor"/>
      </rPr>
      <t xml:space="preserve"> =</t>
    </r>
  </si>
  <si>
    <r>
      <rPr>
        <vertAlign val="subscript"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>M</t>
    </r>
    <r>
      <rPr>
        <vertAlign val="subscript"/>
        <sz val="11"/>
        <color theme="1"/>
        <rFont val="Calibri"/>
        <family val="2"/>
        <scheme val="minor"/>
      </rPr>
      <t>2001</t>
    </r>
    <r>
      <rPr>
        <sz val="11"/>
        <color theme="1"/>
        <rFont val="Calibri"/>
        <family val="2"/>
        <scheme val="minor"/>
      </rPr>
      <t xml:space="preserve"> =</t>
    </r>
  </si>
  <si>
    <r>
      <rPr>
        <vertAlign val="subscript"/>
        <sz val="11"/>
        <color theme="1"/>
        <rFont val="Calibri"/>
        <family val="2"/>
        <scheme val="minor"/>
      </rPr>
      <t>50</t>
    </r>
    <r>
      <rPr>
        <sz val="11"/>
        <color theme="1"/>
        <rFont val="Calibri"/>
        <family val="2"/>
        <scheme val="minor"/>
      </rPr>
      <t>P</t>
    </r>
    <r>
      <rPr>
        <vertAlign val="subscript"/>
        <sz val="11"/>
        <color theme="1"/>
        <rFont val="Calibri"/>
        <family val="2"/>
        <scheme val="minor"/>
      </rPr>
      <t>1.1.2001</t>
    </r>
    <r>
      <rPr>
        <sz val="11"/>
        <color theme="1"/>
        <rFont val="Calibri"/>
        <family val="2"/>
        <scheme val="minor"/>
      </rPr>
      <t xml:space="preserve"> =</t>
    </r>
  </si>
  <si>
    <t>Disporre sul diagramma di Lexis i seguenti dati:</t>
  </si>
  <si>
    <t>Quindi completare, dove possibile, il seguente troncone della tavola di mortalità</t>
  </si>
  <si>
    <t>x</t>
  </si>
  <si>
    <t>lx</t>
  </si>
  <si>
    <t>dx</t>
  </si>
  <si>
    <t>qx</t>
  </si>
  <si>
    <t>Lx</t>
  </si>
  <si>
    <t>Se ho un solo quadrato, cioè un solo anno, per esempio il 2000:</t>
  </si>
  <si>
    <t>2200/ (331000 + 0,5 * 2200))</t>
  </si>
  <si>
    <r>
      <t>q50 =</t>
    </r>
    <r>
      <rPr>
        <sz val="11"/>
        <color rgb="FFFF0000"/>
        <rFont val="Calibri"/>
        <family val="2"/>
      </rPr>
      <t>~</t>
    </r>
  </si>
  <si>
    <t>ESERCIZIO PER TAVOLA DI MORTALITà RIDOTTA</t>
  </si>
  <si>
    <t>In base alle relazioni chelegano tra di loro le diverse funzioni della tavola di mortalità, completare dove possibile il seguente troncone della tavola (Italia, Maschi, 2003)</t>
  </si>
  <si>
    <t>px</t>
  </si>
  <si>
    <t xml:space="preserve">Tx </t>
  </si>
  <si>
    <t>ex</t>
  </si>
  <si>
    <t>Nella tavola di mortalità ridotta, le  formule restano praticamente tutte uguali alla tavola di mortalità completa (età single).</t>
  </si>
  <si>
    <t>Cioè:</t>
  </si>
  <si>
    <t>L'unica che cambia è quella per gli Lx o anni vissuti, perché si deve considerare l'ampiezza della classe a. In questo caso è 5</t>
  </si>
  <si>
    <t>Lx = (lx+lx+a)*a; (lx-dx/2)*a; (lx+a + dx/2)*a</t>
  </si>
  <si>
    <r>
      <rPr>
        <vertAlign val="subscript"/>
        <sz val="16"/>
        <color theme="1"/>
        <rFont val="Calibri"/>
        <family val="2"/>
        <scheme val="minor"/>
      </rPr>
      <t>50</t>
    </r>
    <r>
      <rPr>
        <sz val="16"/>
        <color theme="1"/>
        <rFont val="Calibri"/>
        <family val="2"/>
        <scheme val="minor"/>
      </rPr>
      <t>M</t>
    </r>
    <r>
      <rPr>
        <vertAlign val="subscript"/>
        <sz val="16"/>
        <color theme="1"/>
        <rFont val="Calibri"/>
        <family val="2"/>
        <scheme val="minor"/>
      </rPr>
      <t>2000</t>
    </r>
    <r>
      <rPr>
        <sz val="16"/>
        <color theme="1"/>
        <rFont val="Calibri"/>
        <family val="2"/>
        <scheme val="minor"/>
      </rPr>
      <t xml:space="preserve"> =</t>
    </r>
  </si>
  <si>
    <r>
      <rPr>
        <vertAlign val="subscript"/>
        <sz val="16"/>
        <color theme="1"/>
        <rFont val="Calibri"/>
        <family val="2"/>
        <scheme val="minor"/>
      </rPr>
      <t>50</t>
    </r>
    <r>
      <rPr>
        <sz val="16"/>
        <color theme="1"/>
        <rFont val="Calibri"/>
        <family val="2"/>
        <scheme val="minor"/>
      </rPr>
      <t>M</t>
    </r>
    <r>
      <rPr>
        <vertAlign val="subscript"/>
        <sz val="16"/>
        <color theme="1"/>
        <rFont val="Calibri"/>
        <family val="2"/>
        <scheme val="minor"/>
      </rPr>
      <t>2001</t>
    </r>
    <r>
      <rPr>
        <sz val="16"/>
        <color theme="1"/>
        <rFont val="Calibri"/>
        <family val="2"/>
        <scheme val="minor"/>
      </rPr>
      <t xml:space="preserve"> =</t>
    </r>
  </si>
  <si>
    <r>
      <rPr>
        <vertAlign val="subscript"/>
        <sz val="16"/>
        <color theme="1"/>
        <rFont val="Calibri"/>
        <family val="2"/>
        <scheme val="minor"/>
      </rPr>
      <t>50</t>
    </r>
    <r>
      <rPr>
        <sz val="16"/>
        <color theme="1"/>
        <rFont val="Calibri"/>
        <family val="2"/>
        <scheme val="minor"/>
      </rPr>
      <t>P</t>
    </r>
    <r>
      <rPr>
        <vertAlign val="subscript"/>
        <sz val="16"/>
        <color theme="1"/>
        <rFont val="Calibri"/>
        <family val="2"/>
        <scheme val="minor"/>
      </rPr>
      <t>1.1.2001</t>
    </r>
    <r>
      <rPr>
        <sz val="16"/>
        <color theme="1"/>
        <rFont val="Calibri"/>
        <family val="2"/>
        <scheme val="minor"/>
      </rPr>
      <t xml:space="preserve"> =</t>
    </r>
  </si>
  <si>
    <t>l49</t>
  </si>
  <si>
    <t>l50</t>
  </si>
  <si>
    <t>d49</t>
  </si>
  <si>
    <t>lx+1/lx = px</t>
  </si>
  <si>
    <t>lx+1= lx* px</t>
  </si>
  <si>
    <t>lx= lx+1/ px</t>
  </si>
  <si>
    <t>l49=l50 /p49</t>
  </si>
  <si>
    <t>l49=l50/(1-p49)</t>
  </si>
  <si>
    <t>l49= 96700/(1-0.004)</t>
  </si>
  <si>
    <t>L49</t>
  </si>
  <si>
    <t>d49/2</t>
  </si>
  <si>
    <t>equivalenti</t>
  </si>
  <si>
    <t>qui MAI 100000</t>
  </si>
  <si>
    <t>solo se x=0</t>
  </si>
  <si>
    <t>T20=T25+L20</t>
  </si>
  <si>
    <t>Una volta stimata q50, si porta dentro la tavola e si completa con le solite regole</t>
  </si>
  <si>
    <t>Mai inserire in l49 il numero 100000 (vale solo per x=0) né il numero 331000 o altri dati fuori dalla tavola.</t>
  </si>
  <si>
    <t>Per trovare l49:</t>
  </si>
  <si>
    <t>La serie Tx si ricava a partire da ex: infatti lT25 è il numero di anni vissuti da 25 anni in poi=e25*l25; poi torno su, ricordando che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</si>
</sst>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2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vertAlign val="subscript"/>
      <sz val="11"/>
      <color theme="1"/>
      <name val="Calibri"/>
      <family val="2"/>
      <scheme val="minor"/>
    </font>
    <font>
      <sz val="11"/>
      <color rgb="FFFF0000"/>
      <name val="Calibri"/>
      <family val="2"/>
    </font>
    <font>
      <b/>
      <sz val="11"/>
      <color rgb="FFFF0000"/>
      <name val="Calibri"/>
      <family val="2"/>
      <scheme val="minor"/>
    </font>
    <font>
      <sz val="16"/>
      <color theme="1"/>
      <name val="Calibri"/>
      <family val="2"/>
      <scheme val="minor"/>
    </font>
    <font>
      <vertAlign val="subscript"/>
      <sz val="16"/>
      <color theme="1"/>
      <name val="Calibri"/>
      <family val="2"/>
      <scheme val="minor"/>
    </font>
    <font>
      <sz val="11"/>
      <color rgb="FFC00000"/>
      <name val="Calibri"/>
      <family val="2"/>
      <scheme val="minor"/>
    </font>
    <font>
      <sz val="16"/>
      <color rgb="FFFF0000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color rgb="FFFF0000"/>
      <name val="Calibri"/>
      <family val="2"/>
      <scheme val="minor"/>
    </font>
    <font>
      <sz val="12"/>
      <color rgb="FFFF0000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theme="3" tint="0.39997558519241921"/>
      </bottom>
      <diagonal/>
    </border>
    <border>
      <left style="medium">
        <color theme="3" tint="0.39997558519241921"/>
      </left>
      <right/>
      <top style="medium">
        <color theme="3" tint="0.39997558519241921"/>
      </top>
      <bottom/>
      <diagonal/>
    </border>
    <border>
      <left/>
      <right style="medium">
        <color theme="3" tint="0.39997558519241921"/>
      </right>
      <top style="medium">
        <color theme="3" tint="0.39997558519241921"/>
      </top>
      <bottom/>
      <diagonal/>
    </border>
    <border>
      <left style="medium">
        <color theme="3" tint="0.39997558519241921"/>
      </left>
      <right/>
      <top/>
      <bottom/>
      <diagonal/>
    </border>
    <border>
      <left/>
      <right style="medium">
        <color theme="3" tint="0.39997558519241921"/>
      </right>
      <top/>
      <bottom/>
      <diagonal/>
    </border>
    <border>
      <left style="medium">
        <color theme="3" tint="0.39997558519241921"/>
      </left>
      <right/>
      <top/>
      <bottom style="medium">
        <color theme="3" tint="0.39997558519241921"/>
      </bottom>
      <diagonal/>
    </border>
    <border>
      <left/>
      <right style="medium">
        <color theme="3" tint="0.39997558519241921"/>
      </right>
      <top/>
      <bottom style="medium">
        <color theme="3" tint="0.39997558519241921"/>
      </bottom>
      <diagonal/>
    </border>
  </borders>
  <cellStyleXfs count="1">
    <xf numFmtId="0" fontId="0" fillId="0" borderId="0"/>
  </cellStyleXfs>
  <cellXfs count="43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/>
    <xf numFmtId="0" fontId="1" fillId="0" borderId="4" xfId="0" applyFont="1" applyBorder="1"/>
    <xf numFmtId="0" fontId="1" fillId="0" borderId="1" xfId="0" applyFont="1" applyBorder="1"/>
    <xf numFmtId="0" fontId="1" fillId="0" borderId="5" xfId="0" applyFont="1" applyBorder="1" applyAlignment="1">
      <alignment horizontal="center"/>
    </xf>
    <xf numFmtId="0" fontId="1" fillId="0" borderId="2" xfId="0" applyFont="1" applyBorder="1" applyAlignment="1">
      <alignment horizontal="center"/>
    </xf>
    <xf numFmtId="0" fontId="1" fillId="0" borderId="6" xfId="0" applyFont="1" applyBorder="1"/>
    <xf numFmtId="0" fontId="1" fillId="0" borderId="3" xfId="0" applyFont="1" applyBorder="1"/>
    <xf numFmtId="0" fontId="1" fillId="0" borderId="0" xfId="0" quotePrefix="1" applyFont="1"/>
    <xf numFmtId="2" fontId="1" fillId="0" borderId="0" xfId="0" applyNumberFormat="1" applyFont="1"/>
    <xf numFmtId="1" fontId="1" fillId="0" borderId="0" xfId="0" applyNumberFormat="1" applyFont="1"/>
    <xf numFmtId="0" fontId="4" fillId="0" borderId="0" xfId="0" applyFont="1"/>
    <xf numFmtId="0" fontId="5" fillId="0" borderId="0" xfId="0" applyFont="1"/>
    <xf numFmtId="0" fontId="5" fillId="0" borderId="0" xfId="0" applyFont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0" xfId="0" applyAlignment="1">
      <alignment horizontal="right"/>
    </xf>
    <xf numFmtId="1" fontId="5" fillId="0" borderId="0" xfId="0" applyNumberFormat="1" applyFont="1"/>
    <xf numFmtId="0" fontId="5" fillId="0" borderId="0" xfId="0" quotePrefix="1" applyFont="1"/>
    <xf numFmtId="0" fontId="7" fillId="0" borderId="11" xfId="0" applyFont="1" applyBorder="1"/>
    <xf numFmtId="0" fontId="8" fillId="0" borderId="0" xfId="0" applyFont="1"/>
    <xf numFmtId="164" fontId="5" fillId="0" borderId="0" xfId="0" applyNumberFormat="1" applyFont="1"/>
    <xf numFmtId="1" fontId="0" fillId="0" borderId="0" xfId="0" applyNumberFormat="1"/>
    <xf numFmtId="164" fontId="0" fillId="0" borderId="0" xfId="0" applyNumberFormat="1"/>
    <xf numFmtId="164" fontId="1" fillId="0" borderId="0" xfId="0" applyNumberFormat="1" applyFont="1"/>
    <xf numFmtId="0" fontId="9" fillId="0" borderId="0" xfId="0" applyFont="1"/>
    <xf numFmtId="0" fontId="10" fillId="0" borderId="11" xfId="0" applyFont="1" applyBorder="1" applyAlignment="1">
      <alignment horizontal="right"/>
    </xf>
    <xf numFmtId="0" fontId="0" fillId="0" borderId="0" xfId="0" applyBorder="1"/>
    <xf numFmtId="0" fontId="0" fillId="0" borderId="0" xfId="0" applyBorder="1" applyAlignment="1">
      <alignment horizontal="right"/>
    </xf>
    <xf numFmtId="0" fontId="1" fillId="0" borderId="0" xfId="0" applyFont="1" applyBorder="1"/>
    <xf numFmtId="0" fontId="7" fillId="0" borderId="0" xfId="0" applyFont="1" applyBorder="1"/>
    <xf numFmtId="0" fontId="1" fillId="0" borderId="0" xfId="0" applyFont="1" applyBorder="1" applyAlignment="1">
      <alignment horizontal="right"/>
    </xf>
    <xf numFmtId="0" fontId="11" fillId="0" borderId="0" xfId="0" applyFont="1"/>
    <xf numFmtId="0" fontId="0" fillId="0" borderId="0" xfId="0" applyBorder="1" applyAlignment="1">
      <alignment horizontal="right" textRotation="90"/>
    </xf>
    <xf numFmtId="0" fontId="0" fillId="0" borderId="0" xfId="0" applyBorder="1" applyAlignment="1">
      <alignment horizontal="left" textRotation="90"/>
    </xf>
    <xf numFmtId="0" fontId="0" fillId="0" borderId="8" xfId="0" applyBorder="1" applyAlignment="1">
      <alignment horizontal="left" textRotation="90"/>
    </xf>
    <xf numFmtId="0" fontId="0" fillId="0" borderId="10" xfId="0" applyBorder="1" applyAlignment="1">
      <alignment horizontal="left" textRotation="9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19050</xdr:colOff>
      <xdr:row>4</xdr:row>
      <xdr:rowOff>0</xdr:rowOff>
    </xdr:from>
    <xdr:to>
      <xdr:col>10</xdr:col>
      <xdr:colOff>19050</xdr:colOff>
      <xdr:row>6</xdr:row>
      <xdr:rowOff>209550</xdr:rowOff>
    </xdr:to>
    <xdr:cxnSp macro="">
      <xdr:nvCxnSpPr>
        <xdr:cNvPr id="3" name="Connettore diritto 2">
          <a:extLst>
            <a:ext uri="{FF2B5EF4-FFF2-40B4-BE49-F238E27FC236}">
              <a16:creationId xmlns:a16="http://schemas.microsoft.com/office/drawing/2014/main" id="{381DED00-C53D-4C27-9901-7DD89AB5D22B}"/>
            </a:ext>
          </a:extLst>
        </xdr:cNvPr>
        <xdr:cNvCxnSpPr/>
      </xdr:nvCxnSpPr>
      <xdr:spPr>
        <a:xfrm flipV="1">
          <a:off x="5505450" y="762000"/>
          <a:ext cx="676275" cy="666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4</xdr:row>
      <xdr:rowOff>0</xdr:rowOff>
    </xdr:from>
    <xdr:to>
      <xdr:col>10</xdr:col>
      <xdr:colOff>676275</xdr:colOff>
      <xdr:row>6</xdr:row>
      <xdr:rowOff>209550</xdr:rowOff>
    </xdr:to>
    <xdr:cxnSp macro="">
      <xdr:nvCxnSpPr>
        <xdr:cNvPr id="5" name="Connettore diritto 4">
          <a:extLst>
            <a:ext uri="{FF2B5EF4-FFF2-40B4-BE49-F238E27FC236}">
              <a16:creationId xmlns:a16="http://schemas.microsoft.com/office/drawing/2014/main" id="{28EB35C5-033C-45B4-823F-528F068A118A}"/>
            </a:ext>
          </a:extLst>
        </xdr:cNvPr>
        <xdr:cNvCxnSpPr/>
      </xdr:nvCxnSpPr>
      <xdr:spPr>
        <a:xfrm flipV="1">
          <a:off x="6162675" y="762000"/>
          <a:ext cx="676275" cy="666750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10</xdr:col>
      <xdr:colOff>0</xdr:colOff>
      <xdr:row>5</xdr:row>
      <xdr:rowOff>66675</xdr:rowOff>
    </xdr:from>
    <xdr:to>
      <xdr:col>12</xdr:col>
      <xdr:colOff>9525</xdr:colOff>
      <xdr:row>5</xdr:row>
      <xdr:rowOff>85725</xdr:rowOff>
    </xdr:to>
    <xdr:cxnSp macro="">
      <xdr:nvCxnSpPr>
        <xdr:cNvPr id="7" name="Connettore 2 6">
          <a:extLst>
            <a:ext uri="{FF2B5EF4-FFF2-40B4-BE49-F238E27FC236}">
              <a16:creationId xmlns:a16="http://schemas.microsoft.com/office/drawing/2014/main" id="{0DCF89E6-AC1B-4DB6-99E7-BA335FA870D3}"/>
            </a:ext>
          </a:extLst>
        </xdr:cNvPr>
        <xdr:cNvCxnSpPr/>
      </xdr:nvCxnSpPr>
      <xdr:spPr>
        <a:xfrm flipV="1">
          <a:off x="6162675" y="1057275"/>
          <a:ext cx="1333500" cy="190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9</xdr:col>
      <xdr:colOff>209550</xdr:colOff>
      <xdr:row>5</xdr:row>
      <xdr:rowOff>19050</xdr:rowOff>
    </xdr:from>
    <xdr:to>
      <xdr:col>9</xdr:col>
      <xdr:colOff>514350</xdr:colOff>
      <xdr:row>5</xdr:row>
      <xdr:rowOff>219075</xdr:rowOff>
    </xdr:to>
    <xdr:sp macro="" textlink="">
      <xdr:nvSpPr>
        <xdr:cNvPr id="8" name="Ovale 7">
          <a:extLst>
            <a:ext uri="{FF2B5EF4-FFF2-40B4-BE49-F238E27FC236}">
              <a16:creationId xmlns:a16="http://schemas.microsoft.com/office/drawing/2014/main" id="{3EB0EE72-FDC1-4280-A875-5109055665B1}"/>
            </a:ext>
          </a:extLst>
        </xdr:cNvPr>
        <xdr:cNvSpPr/>
      </xdr:nvSpPr>
      <xdr:spPr>
        <a:xfrm>
          <a:off x="5695950" y="1009650"/>
          <a:ext cx="304800" cy="2000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it-IT" sz="1100"/>
        </a:p>
      </xdr:txBody>
    </xdr:sp>
    <xdr:clientData/>
  </xdr:twoCellAnchor>
  <xdr:twoCellAnchor>
    <xdr:from>
      <xdr:col>10</xdr:col>
      <xdr:colOff>180975</xdr:colOff>
      <xdr:row>5</xdr:row>
      <xdr:rowOff>9525</xdr:rowOff>
    </xdr:from>
    <xdr:to>
      <xdr:col>10</xdr:col>
      <xdr:colOff>485775</xdr:colOff>
      <xdr:row>5</xdr:row>
      <xdr:rowOff>209550</xdr:rowOff>
    </xdr:to>
    <xdr:sp macro="" textlink="">
      <xdr:nvSpPr>
        <xdr:cNvPr id="9" name="Ovale 8">
          <a:extLst>
            <a:ext uri="{FF2B5EF4-FFF2-40B4-BE49-F238E27FC236}">
              <a16:creationId xmlns:a16="http://schemas.microsoft.com/office/drawing/2014/main" id="{6A3F4794-E83E-44B2-A49C-E3663D220290}"/>
            </a:ext>
          </a:extLst>
        </xdr:cNvPr>
        <xdr:cNvSpPr/>
      </xdr:nvSpPr>
      <xdr:spPr>
        <a:xfrm>
          <a:off x="6343650" y="1000125"/>
          <a:ext cx="304800" cy="200025"/>
        </a:xfrm>
        <a:prstGeom prst="ellipse">
          <a:avLst/>
        </a:prstGeom>
        <a:noFill/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endParaRPr lang="it-IT" sz="1100"/>
        </a:p>
      </xdr:txBody>
    </xdr:sp>
    <xdr:clientData/>
  </xdr:twoCellAnchor>
  <xdr:twoCellAnchor>
    <xdr:from>
      <xdr:col>3</xdr:col>
      <xdr:colOff>581026</xdr:colOff>
      <xdr:row>8</xdr:row>
      <xdr:rowOff>57150</xdr:rowOff>
    </xdr:from>
    <xdr:to>
      <xdr:col>13</xdr:col>
      <xdr:colOff>581025</xdr:colOff>
      <xdr:row>12</xdr:row>
      <xdr:rowOff>123825</xdr:rowOff>
    </xdr:to>
    <xdr:cxnSp macro="">
      <xdr:nvCxnSpPr>
        <xdr:cNvPr id="4" name="Connettore 2 3">
          <a:extLst>
            <a:ext uri="{FF2B5EF4-FFF2-40B4-BE49-F238E27FC236}">
              <a16:creationId xmlns:a16="http://schemas.microsoft.com/office/drawing/2014/main" id="{A2A841A5-9277-4EF8-A325-873337F5D3CD}"/>
            </a:ext>
          </a:extLst>
        </xdr:cNvPr>
        <xdr:cNvCxnSpPr/>
      </xdr:nvCxnSpPr>
      <xdr:spPr>
        <a:xfrm flipH="1">
          <a:off x="2409826" y="1695450"/>
          <a:ext cx="6267449" cy="828675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12</xdr:col>
      <xdr:colOff>19050</xdr:colOff>
      <xdr:row>16</xdr:row>
      <xdr:rowOff>266701</xdr:rowOff>
    </xdr:from>
    <xdr:to>
      <xdr:col>13</xdr:col>
      <xdr:colOff>600075</xdr:colOff>
      <xdr:row>20</xdr:row>
      <xdr:rowOff>238125</xdr:rowOff>
    </xdr:to>
    <xdr:cxnSp macro="">
      <xdr:nvCxnSpPr>
        <xdr:cNvPr id="12" name="Connettore diritto 11">
          <a:extLst>
            <a:ext uri="{FF2B5EF4-FFF2-40B4-BE49-F238E27FC236}">
              <a16:creationId xmlns:a16="http://schemas.microsoft.com/office/drawing/2014/main" id="{50B7DC62-8919-403F-8581-96313124FF73}"/>
            </a:ext>
          </a:extLst>
        </xdr:cNvPr>
        <xdr:cNvCxnSpPr/>
      </xdr:nvCxnSpPr>
      <xdr:spPr>
        <a:xfrm flipV="1">
          <a:off x="8515350" y="3905251"/>
          <a:ext cx="1190625" cy="1047749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0</xdr:colOff>
      <xdr:row>17</xdr:row>
      <xdr:rowOff>19050</xdr:rowOff>
    </xdr:from>
    <xdr:to>
      <xdr:col>15</xdr:col>
      <xdr:colOff>590550</xdr:colOff>
      <xdr:row>21</xdr:row>
      <xdr:rowOff>0</xdr:rowOff>
    </xdr:to>
    <xdr:cxnSp macro="">
      <xdr:nvCxnSpPr>
        <xdr:cNvPr id="13" name="Connettore diritto 12">
          <a:extLst>
            <a:ext uri="{FF2B5EF4-FFF2-40B4-BE49-F238E27FC236}">
              <a16:creationId xmlns:a16="http://schemas.microsoft.com/office/drawing/2014/main" id="{09B04A6E-4464-4FB6-BBBC-39746EF255B5}"/>
            </a:ext>
          </a:extLst>
        </xdr:cNvPr>
        <xdr:cNvCxnSpPr/>
      </xdr:nvCxnSpPr>
      <xdr:spPr>
        <a:xfrm flipV="1">
          <a:off x="9715500" y="3933825"/>
          <a:ext cx="1200150" cy="10572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13</xdr:col>
      <xdr:colOff>238125</xdr:colOff>
      <xdr:row>19</xdr:row>
      <xdr:rowOff>28575</xdr:rowOff>
    </xdr:from>
    <xdr:to>
      <xdr:col>13</xdr:col>
      <xdr:colOff>514350</xdr:colOff>
      <xdr:row>20</xdr:row>
      <xdr:rowOff>38100</xdr:rowOff>
    </xdr:to>
    <xdr:cxnSp macro="">
      <xdr:nvCxnSpPr>
        <xdr:cNvPr id="15" name="Connettore 2 14">
          <a:extLst>
            <a:ext uri="{FF2B5EF4-FFF2-40B4-BE49-F238E27FC236}">
              <a16:creationId xmlns:a16="http://schemas.microsoft.com/office/drawing/2014/main" id="{DFDB743C-1072-47FE-9209-9E3F05BCB19A}"/>
            </a:ext>
          </a:extLst>
        </xdr:cNvPr>
        <xdr:cNvCxnSpPr/>
      </xdr:nvCxnSpPr>
      <xdr:spPr>
        <a:xfrm flipH="1">
          <a:off x="8334375" y="3914775"/>
          <a:ext cx="276225" cy="2476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14</xdr:col>
      <xdr:colOff>47625</xdr:colOff>
      <xdr:row>18</xdr:row>
      <xdr:rowOff>57150</xdr:rowOff>
    </xdr:from>
    <xdr:to>
      <xdr:col>15</xdr:col>
      <xdr:colOff>114300</xdr:colOff>
      <xdr:row>18</xdr:row>
      <xdr:rowOff>114300</xdr:rowOff>
    </xdr:to>
    <xdr:cxnSp macro="">
      <xdr:nvCxnSpPr>
        <xdr:cNvPr id="17" name="Connettore 2 16">
          <a:extLst>
            <a:ext uri="{FF2B5EF4-FFF2-40B4-BE49-F238E27FC236}">
              <a16:creationId xmlns:a16="http://schemas.microsoft.com/office/drawing/2014/main" id="{91B5786C-4A27-4971-ADD8-7D862227249C}"/>
            </a:ext>
          </a:extLst>
        </xdr:cNvPr>
        <xdr:cNvCxnSpPr/>
      </xdr:nvCxnSpPr>
      <xdr:spPr>
        <a:xfrm flipV="1">
          <a:off x="8753475" y="3705225"/>
          <a:ext cx="676275" cy="57150"/>
        </a:xfrm>
        <a:prstGeom prst="straightConnector1">
          <a:avLst/>
        </a:prstGeom>
        <a:ln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1F5632-41CB-4BF5-8630-A9E990C16B35}">
  <dimension ref="D4:V24"/>
  <sheetViews>
    <sheetView topLeftCell="A7" workbookViewId="0">
      <selection activeCell="G17" sqref="G17:I17"/>
    </sheetView>
  </sheetViews>
  <sheetFormatPr defaultRowHeight="15" x14ac:dyDescent="0.25"/>
  <cols>
    <col min="5" max="5" width="12.7109375" customWidth="1"/>
    <col min="6" max="6" width="14" bestFit="1" customWidth="1"/>
    <col min="8" max="8" width="9.28515625" bestFit="1" customWidth="1"/>
  </cols>
  <sheetData>
    <row r="4" spans="5:22" ht="21" x14ac:dyDescent="0.35">
      <c r="E4" s="13" t="s">
        <v>0</v>
      </c>
      <c r="F4" s="13"/>
      <c r="G4" s="13"/>
      <c r="H4" s="13"/>
      <c r="I4" s="13"/>
      <c r="J4" s="13"/>
      <c r="K4" s="13"/>
      <c r="L4" s="13"/>
      <c r="N4" s="22"/>
    </row>
    <row r="5" spans="5:22" ht="21" x14ac:dyDescent="0.35">
      <c r="E5" s="13"/>
      <c r="F5" s="13"/>
      <c r="G5" s="13"/>
      <c r="H5" s="13"/>
      <c r="I5" s="13"/>
      <c r="J5" s="13"/>
      <c r="K5" s="13"/>
      <c r="L5" s="13"/>
    </row>
    <row r="6" spans="5:22" ht="21" x14ac:dyDescent="0.35">
      <c r="E6" s="13" t="s">
        <v>4</v>
      </c>
      <c r="F6" s="13"/>
      <c r="G6" s="13"/>
      <c r="H6" s="13"/>
      <c r="I6" s="13"/>
      <c r="J6" s="13"/>
      <c r="K6" s="13"/>
      <c r="L6" s="13"/>
      <c r="P6" s="33"/>
      <c r="Q6" s="33"/>
      <c r="R6" s="34"/>
      <c r="S6" s="33"/>
      <c r="T6" s="34"/>
      <c r="U6" s="33"/>
      <c r="V6" s="33"/>
    </row>
    <row r="7" spans="5:22" ht="21" x14ac:dyDescent="0.35">
      <c r="E7" s="13"/>
      <c r="F7" s="13"/>
      <c r="G7" s="13"/>
      <c r="H7" s="13"/>
      <c r="I7" s="13"/>
      <c r="J7" s="13"/>
      <c r="K7" s="13"/>
      <c r="L7" s="13"/>
      <c r="P7" s="33"/>
      <c r="Q7" s="33"/>
      <c r="R7" s="33"/>
      <c r="S7" s="33"/>
      <c r="T7" s="33"/>
      <c r="U7" s="33"/>
      <c r="V7" s="33"/>
    </row>
    <row r="8" spans="5:22" ht="24" x14ac:dyDescent="0.45">
      <c r="E8" s="13" t="s">
        <v>23</v>
      </c>
      <c r="F8" s="13">
        <v>2200</v>
      </c>
      <c r="G8" s="13"/>
      <c r="H8" s="13"/>
      <c r="I8" s="13"/>
      <c r="J8" s="13"/>
      <c r="K8" s="13"/>
      <c r="L8" s="13"/>
      <c r="P8" s="33"/>
      <c r="Q8" s="33"/>
      <c r="R8" s="39"/>
      <c r="S8" s="33"/>
      <c r="T8" s="33"/>
      <c r="U8" s="33"/>
      <c r="V8" s="33"/>
    </row>
    <row r="9" spans="5:22" ht="24" x14ac:dyDescent="0.45">
      <c r="E9" s="13" t="s">
        <v>24</v>
      </c>
      <c r="F9" s="13">
        <v>2400</v>
      </c>
      <c r="G9" s="13"/>
      <c r="H9" s="13"/>
      <c r="I9" s="13"/>
      <c r="J9" s="13"/>
      <c r="K9" s="13"/>
      <c r="L9" s="13"/>
      <c r="P9" s="33"/>
      <c r="Q9" s="35"/>
      <c r="R9" s="39"/>
      <c r="S9" s="35"/>
      <c r="T9" s="33"/>
      <c r="U9" s="33"/>
      <c r="V9" s="33"/>
    </row>
    <row r="10" spans="5:22" ht="24" x14ac:dyDescent="0.45">
      <c r="E10" s="13" t="s">
        <v>25</v>
      </c>
      <c r="F10" s="13">
        <v>331000</v>
      </c>
      <c r="G10" s="13"/>
      <c r="H10" s="13"/>
      <c r="I10" s="13"/>
      <c r="J10" s="13"/>
      <c r="K10" s="13"/>
      <c r="L10" s="13"/>
      <c r="P10" s="33"/>
      <c r="Q10" s="33"/>
      <c r="R10" s="39"/>
      <c r="S10" s="33"/>
      <c r="T10" s="33"/>
      <c r="U10" s="33"/>
      <c r="V10" s="33"/>
    </row>
    <row r="11" spans="5:22" ht="21" x14ac:dyDescent="0.35">
      <c r="E11" s="13"/>
      <c r="F11" s="13"/>
      <c r="G11" s="13"/>
      <c r="H11" s="13"/>
      <c r="I11" s="13"/>
      <c r="J11" s="13"/>
      <c r="K11" s="13"/>
      <c r="L11" s="13"/>
      <c r="P11" s="33"/>
      <c r="Q11" s="33"/>
      <c r="R11" s="33"/>
      <c r="S11" s="33"/>
      <c r="T11" s="33"/>
      <c r="U11" s="33"/>
      <c r="V11" s="33"/>
    </row>
    <row r="12" spans="5:22" ht="21" x14ac:dyDescent="0.35">
      <c r="E12" s="13" t="s">
        <v>5</v>
      </c>
      <c r="F12" s="13"/>
      <c r="G12" s="13"/>
      <c r="H12" s="13"/>
      <c r="I12" s="13"/>
      <c r="J12" s="13"/>
      <c r="K12" s="13"/>
      <c r="L12" s="13"/>
      <c r="P12" s="34"/>
      <c r="Q12" s="33"/>
      <c r="R12" s="34"/>
      <c r="S12" s="33"/>
      <c r="T12" s="34"/>
      <c r="U12" s="33"/>
      <c r="V12" s="33"/>
    </row>
    <row r="13" spans="5:22" ht="21" x14ac:dyDescent="0.35">
      <c r="E13" s="13"/>
      <c r="F13" s="13"/>
      <c r="G13" s="13"/>
      <c r="H13" s="13"/>
      <c r="I13" s="13"/>
      <c r="J13" s="13"/>
      <c r="K13" s="13"/>
      <c r="L13" s="13"/>
      <c r="P13" s="33"/>
      <c r="Q13" s="33"/>
      <c r="R13" s="33"/>
      <c r="S13" s="33"/>
      <c r="T13" s="33"/>
      <c r="U13" s="33"/>
      <c r="V13" s="33"/>
    </row>
    <row r="14" spans="5:22" ht="21" x14ac:dyDescent="0.35">
      <c r="E14" s="14" t="s">
        <v>6</v>
      </c>
      <c r="F14" s="14" t="s">
        <v>7</v>
      </c>
      <c r="G14" s="14" t="s">
        <v>8</v>
      </c>
      <c r="H14" s="14" t="s">
        <v>9</v>
      </c>
      <c r="I14" s="14" t="s">
        <v>10</v>
      </c>
      <c r="J14" s="13" t="s">
        <v>37</v>
      </c>
      <c r="K14" s="13"/>
      <c r="L14" s="13"/>
    </row>
    <row r="15" spans="5:22" ht="21" x14ac:dyDescent="0.35">
      <c r="E15" s="14">
        <v>49</v>
      </c>
      <c r="F15" s="23"/>
      <c r="G15" s="23"/>
      <c r="H15" s="13">
        <v>4.0000000000000001E-3</v>
      </c>
      <c r="I15" s="13"/>
      <c r="J15" s="13"/>
      <c r="K15" s="13"/>
      <c r="L15" s="13"/>
      <c r="M15" s="33"/>
      <c r="N15" s="33"/>
      <c r="O15" s="33"/>
      <c r="P15" s="33"/>
      <c r="Q15" s="33"/>
      <c r="R15" s="33"/>
      <c r="S15" s="33"/>
    </row>
    <row r="16" spans="5:22" ht="21" x14ac:dyDescent="0.35">
      <c r="E16" s="14">
        <v>50</v>
      </c>
      <c r="F16" s="13">
        <v>96700</v>
      </c>
      <c r="G16" s="23"/>
      <c r="H16" s="13"/>
      <c r="I16" s="13"/>
      <c r="J16" s="13"/>
      <c r="K16" s="13"/>
      <c r="L16" s="13"/>
      <c r="M16" s="33"/>
      <c r="N16" s="33"/>
      <c r="O16" s="33"/>
      <c r="P16" s="40"/>
      <c r="Q16" s="36"/>
      <c r="R16" s="33"/>
      <c r="S16" s="33"/>
    </row>
    <row r="17" spans="4:19" ht="21" x14ac:dyDescent="0.35">
      <c r="E17" s="14">
        <v>51</v>
      </c>
      <c r="F17" s="23"/>
      <c r="G17" s="24"/>
      <c r="H17" s="24"/>
      <c r="I17" s="24"/>
      <c r="J17" s="13"/>
      <c r="K17" s="13"/>
      <c r="L17" s="13"/>
      <c r="M17" s="33"/>
      <c r="N17" s="33"/>
      <c r="O17" s="37"/>
      <c r="P17" s="40"/>
      <c r="Q17" s="33"/>
      <c r="R17" s="33"/>
      <c r="S17" s="33"/>
    </row>
    <row r="18" spans="4:19" ht="21" x14ac:dyDescent="0.35">
      <c r="E18" s="13"/>
      <c r="F18" s="13"/>
      <c r="G18" s="13"/>
      <c r="H18" s="13"/>
      <c r="I18" s="13"/>
      <c r="J18" s="13"/>
      <c r="K18" s="13"/>
      <c r="L18" s="13"/>
      <c r="M18" s="33"/>
      <c r="N18" s="33"/>
      <c r="O18" s="36"/>
      <c r="P18" s="40"/>
      <c r="Q18" s="33"/>
      <c r="R18" s="33"/>
      <c r="S18" s="33"/>
    </row>
    <row r="19" spans="4:19" ht="21" x14ac:dyDescent="0.35">
      <c r="F19" s="13" t="s">
        <v>29</v>
      </c>
      <c r="G19" s="13"/>
      <c r="H19" s="13" t="s">
        <v>30</v>
      </c>
      <c r="I19" s="13"/>
      <c r="M19" s="33"/>
      <c r="N19" s="33"/>
      <c r="O19" s="33"/>
      <c r="P19" s="33"/>
      <c r="Q19" s="33"/>
      <c r="R19" s="33"/>
      <c r="S19" s="33"/>
    </row>
    <row r="20" spans="4:19" ht="21" x14ac:dyDescent="0.35">
      <c r="F20" s="13"/>
      <c r="G20" s="13"/>
      <c r="H20" s="13" t="s">
        <v>31</v>
      </c>
      <c r="I20" s="13"/>
      <c r="M20" s="33"/>
      <c r="N20" s="33"/>
      <c r="O20" s="33"/>
      <c r="P20" s="33"/>
      <c r="Q20" s="33"/>
      <c r="R20" s="33"/>
      <c r="S20" s="33"/>
    </row>
    <row r="21" spans="4:19" ht="21" x14ac:dyDescent="0.35">
      <c r="F21" s="13"/>
      <c r="G21" s="13"/>
      <c r="H21" s="13" t="s">
        <v>32</v>
      </c>
      <c r="I21" s="13"/>
      <c r="M21" s="33"/>
      <c r="N21" s="33"/>
      <c r="O21" s="33"/>
      <c r="P21" s="33"/>
      <c r="Q21" s="33"/>
      <c r="R21" s="33"/>
      <c r="S21" s="33"/>
    </row>
    <row r="22" spans="4:19" ht="21" x14ac:dyDescent="0.35">
      <c r="F22" s="13"/>
      <c r="G22" s="13"/>
      <c r="H22" s="13" t="s">
        <v>33</v>
      </c>
      <c r="I22" s="13"/>
    </row>
    <row r="23" spans="4:19" ht="21" x14ac:dyDescent="0.35">
      <c r="D23" s="26" t="s">
        <v>38</v>
      </c>
      <c r="F23" s="13"/>
      <c r="G23" s="13"/>
      <c r="H23" s="13" t="s">
        <v>34</v>
      </c>
    </row>
    <row r="24" spans="4:19" ht="21" x14ac:dyDescent="0.35">
      <c r="D24" s="26" t="s">
        <v>39</v>
      </c>
    </row>
  </sheetData>
  <mergeCells count="2">
    <mergeCell ref="R8:R10"/>
    <mergeCell ref="P16:P18"/>
  </mergeCells>
  <pageMargins left="0.7" right="0.7" top="0.75" bottom="0.75" header="0.3" footer="0.3"/>
  <pageSetup paperSize="9" orientation="portrait" horizontalDpi="4294967293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1099E02-7D3F-431D-A0BA-5421309E1245}">
  <dimension ref="A1:Q25"/>
  <sheetViews>
    <sheetView topLeftCell="A7" workbookViewId="0">
      <selection activeCell="E12" sqref="E12"/>
    </sheetView>
  </sheetViews>
  <sheetFormatPr defaultRowHeight="15" x14ac:dyDescent="0.25"/>
  <cols>
    <col min="10" max="10" width="10.140625" customWidth="1"/>
    <col min="11" max="11" width="10.7109375" customWidth="1"/>
  </cols>
  <sheetData>
    <row r="1" spans="1:17" x14ac:dyDescent="0.25">
      <c r="A1" t="s">
        <v>0</v>
      </c>
    </row>
    <row r="3" spans="1:17" x14ac:dyDescent="0.25">
      <c r="A3" t="s">
        <v>4</v>
      </c>
    </row>
    <row r="4" spans="1:17" x14ac:dyDescent="0.25">
      <c r="I4" s="2">
        <v>51</v>
      </c>
      <c r="J4" s="2"/>
      <c r="K4" s="2"/>
      <c r="L4" s="2"/>
      <c r="M4" s="2"/>
      <c r="N4" s="2"/>
      <c r="O4" s="2"/>
      <c r="P4" s="2"/>
      <c r="Q4" s="2"/>
    </row>
    <row r="5" spans="1:17" ht="18" x14ac:dyDescent="0.35">
      <c r="A5" t="s">
        <v>1</v>
      </c>
      <c r="B5">
        <v>2200</v>
      </c>
      <c r="I5" s="2"/>
      <c r="J5" s="3"/>
      <c r="K5" s="4"/>
      <c r="L5" s="2"/>
      <c r="M5" s="2"/>
      <c r="N5" s="2"/>
      <c r="O5" s="2" t="s">
        <v>11</v>
      </c>
      <c r="P5" s="2"/>
      <c r="Q5" s="2"/>
    </row>
    <row r="6" spans="1:17" ht="18" x14ac:dyDescent="0.35">
      <c r="A6" t="s">
        <v>2</v>
      </c>
      <c r="B6">
        <v>2400</v>
      </c>
      <c r="I6" s="2"/>
      <c r="J6" s="5">
        <v>2200</v>
      </c>
      <c r="K6" s="6">
        <v>2400</v>
      </c>
      <c r="L6" s="2"/>
      <c r="M6" s="2">
        <v>331000</v>
      </c>
      <c r="N6" s="2"/>
      <c r="O6" s="2"/>
      <c r="P6" s="2"/>
      <c r="Q6" s="2"/>
    </row>
    <row r="7" spans="1:17" ht="18" x14ac:dyDescent="0.35">
      <c r="A7" t="s">
        <v>3</v>
      </c>
      <c r="B7">
        <v>331000</v>
      </c>
      <c r="I7" s="2">
        <v>50</v>
      </c>
      <c r="J7" s="7"/>
      <c r="K7" s="8"/>
      <c r="L7" s="2"/>
      <c r="M7" s="2"/>
      <c r="N7" s="2"/>
      <c r="O7" s="2" t="s">
        <v>13</v>
      </c>
      <c r="P7" s="9" t="s">
        <v>12</v>
      </c>
      <c r="Q7" s="2"/>
    </row>
    <row r="8" spans="1:17" x14ac:dyDescent="0.25">
      <c r="I8" s="2"/>
      <c r="J8" s="2">
        <v>2000</v>
      </c>
      <c r="K8" s="2">
        <v>2001</v>
      </c>
      <c r="L8" s="2"/>
      <c r="M8" s="2"/>
      <c r="N8" s="2"/>
      <c r="O8" s="2"/>
      <c r="P8" s="2"/>
      <c r="Q8" s="2"/>
    </row>
    <row r="9" spans="1:17" x14ac:dyDescent="0.25">
      <c r="A9" t="s">
        <v>5</v>
      </c>
      <c r="I9" s="2"/>
      <c r="J9" s="2"/>
      <c r="K9" s="2"/>
      <c r="L9" s="2"/>
      <c r="M9" s="2"/>
      <c r="N9" s="2"/>
      <c r="O9" s="2" t="s">
        <v>41</v>
      </c>
      <c r="P9" s="2"/>
      <c r="Q9" s="2"/>
    </row>
    <row r="10" spans="1:17" x14ac:dyDescent="0.25">
      <c r="I10" s="2"/>
      <c r="J10" s="2"/>
      <c r="K10" s="2"/>
      <c r="L10" s="2"/>
      <c r="M10" s="2"/>
      <c r="N10" s="2"/>
      <c r="O10" s="2"/>
      <c r="P10" s="2"/>
      <c r="Q10" s="2"/>
    </row>
    <row r="11" spans="1:17" x14ac:dyDescent="0.25">
      <c r="A11" s="1" t="s">
        <v>6</v>
      </c>
      <c r="B11" s="1" t="s">
        <v>7</v>
      </c>
      <c r="C11" s="1" t="s">
        <v>8</v>
      </c>
      <c r="D11" s="1" t="s">
        <v>9</v>
      </c>
      <c r="E11" s="1" t="s">
        <v>10</v>
      </c>
      <c r="I11" s="2"/>
      <c r="J11" s="2"/>
      <c r="K11" s="2"/>
      <c r="L11" s="2"/>
      <c r="M11" s="2"/>
      <c r="N11" s="2"/>
      <c r="O11" s="2"/>
      <c r="P11" s="2"/>
      <c r="Q11" s="2"/>
    </row>
    <row r="12" spans="1:17" x14ac:dyDescent="0.25">
      <c r="A12" s="1">
        <v>49</v>
      </c>
      <c r="B12" s="11">
        <f>B13/(1-D12)</f>
        <v>97088.353413654622</v>
      </c>
      <c r="C12" s="11">
        <f>B12*D12</f>
        <v>388.35341365461852</v>
      </c>
      <c r="D12" s="29">
        <v>4.0000000000000001E-3</v>
      </c>
      <c r="E12" s="11">
        <f>(B12+B13)/2</f>
        <v>96894.176706827304</v>
      </c>
      <c r="I12" s="2"/>
      <c r="J12" s="2"/>
      <c r="K12" s="9"/>
      <c r="L12" s="2"/>
      <c r="M12" s="2"/>
      <c r="N12" s="2"/>
      <c r="O12" s="2"/>
      <c r="P12" s="2"/>
      <c r="Q12" s="2"/>
    </row>
    <row r="13" spans="1:17" x14ac:dyDescent="0.25">
      <c r="A13" s="1">
        <v>50</v>
      </c>
      <c r="B13" s="28">
        <v>96700</v>
      </c>
      <c r="C13" s="11">
        <f>B13*D13</f>
        <v>640.5901836796146</v>
      </c>
      <c r="D13" s="30">
        <f>B5/(B7+B5/2)</f>
        <v>6.6245106895513398E-3</v>
      </c>
      <c r="E13" s="11">
        <f>(B13+B14)/2</f>
        <v>96379.704908160202</v>
      </c>
      <c r="I13" s="2"/>
      <c r="J13" s="2"/>
      <c r="K13" s="2"/>
      <c r="L13" s="2"/>
      <c r="M13" s="2"/>
      <c r="N13" s="2"/>
      <c r="O13" s="2"/>
      <c r="P13" s="2"/>
      <c r="Q13" s="2"/>
    </row>
    <row r="14" spans="1:17" x14ac:dyDescent="0.25">
      <c r="A14" s="1">
        <v>51</v>
      </c>
      <c r="B14" s="11">
        <f>B13-C13</f>
        <v>96059.409816320389</v>
      </c>
      <c r="I14" s="2"/>
      <c r="J14" s="2"/>
      <c r="K14" s="2"/>
      <c r="L14" s="2"/>
      <c r="M14" s="2"/>
      <c r="N14" s="2"/>
      <c r="O14" s="2"/>
      <c r="P14" s="2"/>
      <c r="Q14" s="2"/>
    </row>
    <row r="15" spans="1:17" x14ac:dyDescent="0.25">
      <c r="I15" s="2"/>
      <c r="J15" s="2"/>
      <c r="K15" s="2"/>
      <c r="L15" s="2"/>
      <c r="M15" s="2"/>
      <c r="N15" s="2"/>
      <c r="O15" s="2"/>
      <c r="P15" s="2"/>
      <c r="Q15" s="2"/>
    </row>
    <row r="16" spans="1:17" ht="15" customHeight="1" x14ac:dyDescent="0.25">
      <c r="B16" t="s">
        <v>43</v>
      </c>
      <c r="I16" s="2"/>
      <c r="L16" s="2"/>
      <c r="M16" s="2"/>
      <c r="N16" s="2"/>
      <c r="O16" s="2"/>
      <c r="P16" s="2"/>
      <c r="Q16" s="2"/>
    </row>
    <row r="17" spans="1:17" ht="19.5" thickBot="1" x14ac:dyDescent="0.35">
      <c r="B17" s="31" t="s">
        <v>29</v>
      </c>
      <c r="C17" s="31"/>
      <c r="D17" s="31" t="s">
        <v>30</v>
      </c>
      <c r="E17" s="31"/>
      <c r="F17" s="31"/>
      <c r="G17" s="31"/>
      <c r="I17" s="2"/>
      <c r="M17" s="15"/>
      <c r="N17" s="15"/>
      <c r="O17" t="s">
        <v>27</v>
      </c>
      <c r="P17" s="15"/>
    </row>
    <row r="18" spans="1:17" ht="18.75" customHeight="1" x14ac:dyDescent="0.3">
      <c r="B18" s="31"/>
      <c r="C18" s="31"/>
      <c r="D18" s="31" t="s">
        <v>31</v>
      </c>
      <c r="E18" s="31"/>
      <c r="F18" s="31"/>
      <c r="G18" s="31"/>
      <c r="I18" s="2"/>
      <c r="M18" s="16"/>
      <c r="N18" s="17"/>
      <c r="O18" s="41" t="s">
        <v>35</v>
      </c>
      <c r="P18" s="25" t="s">
        <v>36</v>
      </c>
    </row>
    <row r="19" spans="1:17" ht="18.75" x14ac:dyDescent="0.3">
      <c r="B19" s="31"/>
      <c r="C19" s="31"/>
      <c r="D19" s="31" t="s">
        <v>32</v>
      </c>
      <c r="E19" s="31"/>
      <c r="F19" s="31"/>
      <c r="G19" s="31"/>
      <c r="I19" s="2"/>
      <c r="J19" s="2"/>
      <c r="K19" s="2"/>
      <c r="M19" s="18"/>
      <c r="N19" s="32" t="s">
        <v>28</v>
      </c>
      <c r="O19" s="42"/>
      <c r="P19" s="19"/>
    </row>
    <row r="20" spans="1:17" ht="18.75" x14ac:dyDescent="0.3">
      <c r="B20" s="31"/>
      <c r="C20" s="31"/>
      <c r="D20" s="31" t="s">
        <v>33</v>
      </c>
      <c r="E20" s="31"/>
      <c r="F20" s="31"/>
      <c r="G20" s="31"/>
      <c r="I20" s="2"/>
      <c r="J20" s="2"/>
      <c r="K20" s="2"/>
      <c r="L20" t="s">
        <v>26</v>
      </c>
      <c r="M20" s="18"/>
      <c r="N20" s="25" t="s">
        <v>36</v>
      </c>
      <c r="O20" s="42"/>
      <c r="P20" s="19"/>
    </row>
    <row r="21" spans="1:17" ht="19.5" thickBot="1" x14ac:dyDescent="0.35">
      <c r="B21" s="31"/>
      <c r="C21" s="31"/>
      <c r="D21" s="31" t="s">
        <v>34</v>
      </c>
      <c r="E21" s="31"/>
      <c r="F21" s="31"/>
      <c r="G21" s="31"/>
      <c r="I21" s="2"/>
      <c r="J21" s="2"/>
      <c r="K21" s="2"/>
      <c r="M21" s="20"/>
      <c r="N21" s="21"/>
      <c r="O21" s="20"/>
      <c r="P21" s="21"/>
    </row>
    <row r="22" spans="1:17" x14ac:dyDescent="0.25">
      <c r="I22" s="2"/>
      <c r="J22" s="2"/>
      <c r="K22" s="2"/>
      <c r="M22" t="s">
        <v>26</v>
      </c>
    </row>
    <row r="23" spans="1:17" x14ac:dyDescent="0.25">
      <c r="I23" s="2"/>
      <c r="J23" s="2"/>
      <c r="K23" s="2"/>
      <c r="L23" s="2"/>
      <c r="M23" s="2"/>
      <c r="N23" s="2"/>
      <c r="O23" s="2"/>
      <c r="P23" s="2"/>
      <c r="Q23" s="2"/>
    </row>
    <row r="24" spans="1:17" x14ac:dyDescent="0.25">
      <c r="A24" s="2" t="s">
        <v>42</v>
      </c>
      <c r="I24" s="2"/>
      <c r="J24" s="2"/>
      <c r="K24" s="2"/>
      <c r="L24" s="2"/>
      <c r="M24" s="2"/>
      <c r="N24" s="2"/>
      <c r="O24" s="2"/>
      <c r="P24" s="2"/>
      <c r="Q24" s="2"/>
    </row>
    <row r="25" spans="1:17" x14ac:dyDescent="0.25">
      <c r="I25" s="2"/>
      <c r="J25" s="2"/>
      <c r="K25" s="2"/>
      <c r="L25" s="2"/>
      <c r="M25" s="2"/>
      <c r="N25" s="2"/>
      <c r="O25" s="2"/>
      <c r="P25" s="2"/>
      <c r="Q25" s="2"/>
    </row>
  </sheetData>
  <mergeCells count="1">
    <mergeCell ref="O18:O20"/>
  </mergeCells>
  <pageMargins left="0.7" right="0.7" top="0.75" bottom="0.75" header="0.3" footer="0.3"/>
  <pageSetup paperSize="9" orientation="portrait" horizontalDpi="4294967294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9287EC-3047-414B-8B29-9E9439A145A7}">
  <dimension ref="A1:R19"/>
  <sheetViews>
    <sheetView workbookViewId="0">
      <selection activeCell="J10" sqref="J10"/>
    </sheetView>
  </sheetViews>
  <sheetFormatPr defaultRowHeight="15" x14ac:dyDescent="0.25"/>
  <cols>
    <col min="7" max="8" width="9.85546875" bestFit="1" customWidth="1"/>
    <col min="9" max="9" width="14" bestFit="1" customWidth="1"/>
    <col min="10" max="10" width="15.5703125" bestFit="1" customWidth="1"/>
  </cols>
  <sheetData>
    <row r="1" spans="1:18" ht="21" x14ac:dyDescent="0.35">
      <c r="A1" s="13" t="s">
        <v>14</v>
      </c>
      <c r="B1" s="13"/>
      <c r="C1" s="13"/>
      <c r="D1" s="13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</row>
    <row r="2" spans="1:18" ht="21" x14ac:dyDescent="0.35">
      <c r="A2" s="13"/>
      <c r="B2" s="13"/>
      <c r="C2" s="13"/>
      <c r="D2" s="13"/>
      <c r="E2" s="13"/>
      <c r="F2" s="13"/>
      <c r="G2" s="13"/>
      <c r="H2" s="13"/>
      <c r="I2" s="13"/>
      <c r="J2" s="13"/>
      <c r="K2" s="13"/>
      <c r="L2" s="13"/>
      <c r="M2" s="13"/>
      <c r="N2" s="13"/>
      <c r="O2" s="13"/>
      <c r="P2" s="13"/>
      <c r="Q2" s="13"/>
      <c r="R2" s="13"/>
    </row>
    <row r="3" spans="1:18" ht="21" x14ac:dyDescent="0.35">
      <c r="A3" s="13" t="s">
        <v>15</v>
      </c>
      <c r="B3" s="13"/>
      <c r="C3" s="13"/>
      <c r="D3" s="13"/>
      <c r="E3" s="13"/>
      <c r="F3" s="13"/>
      <c r="G3" s="1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</row>
    <row r="4" spans="1:18" ht="21" x14ac:dyDescent="0.35">
      <c r="A4" s="13"/>
      <c r="B4" s="13"/>
      <c r="C4" s="13"/>
      <c r="D4" s="13"/>
      <c r="E4" s="13"/>
      <c r="F4" s="13"/>
      <c r="G4" s="13"/>
      <c r="H4" s="13"/>
      <c r="I4" s="13"/>
      <c r="J4" s="13"/>
      <c r="K4" s="13"/>
      <c r="L4" s="13"/>
      <c r="M4" s="13"/>
      <c r="N4" s="13"/>
      <c r="O4" s="13"/>
      <c r="P4" s="13"/>
      <c r="Q4" s="13"/>
      <c r="R4" s="13"/>
    </row>
    <row r="5" spans="1:18" ht="21" x14ac:dyDescent="0.35">
      <c r="D5" s="14" t="s">
        <v>6</v>
      </c>
      <c r="E5" s="14" t="s">
        <v>7</v>
      </c>
      <c r="F5" s="14" t="s">
        <v>8</v>
      </c>
      <c r="G5" s="14" t="s">
        <v>9</v>
      </c>
      <c r="H5" s="14" t="s">
        <v>16</v>
      </c>
      <c r="I5" s="14" t="s">
        <v>10</v>
      </c>
      <c r="J5" s="14" t="s">
        <v>17</v>
      </c>
      <c r="K5" s="14" t="s">
        <v>18</v>
      </c>
      <c r="L5" s="13"/>
      <c r="M5" s="13"/>
      <c r="N5" s="13"/>
      <c r="O5" s="13"/>
      <c r="P5" s="13"/>
      <c r="Q5" s="13"/>
      <c r="R5" s="13"/>
    </row>
    <row r="6" spans="1:18" ht="21" x14ac:dyDescent="0.35">
      <c r="D6" s="13">
        <v>15</v>
      </c>
      <c r="E6" s="13"/>
      <c r="F6" s="13">
        <v>283</v>
      </c>
      <c r="G6" s="27"/>
      <c r="H6" s="27"/>
      <c r="I6" s="13"/>
      <c r="J6" s="13"/>
      <c r="K6" s="13"/>
      <c r="L6" s="13"/>
      <c r="M6" s="13"/>
      <c r="N6" s="13"/>
      <c r="O6" s="13"/>
      <c r="P6" s="13"/>
      <c r="Q6" s="13"/>
      <c r="R6" s="13"/>
    </row>
    <row r="7" spans="1:18" ht="21" x14ac:dyDescent="0.35">
      <c r="D7" s="13">
        <v>20</v>
      </c>
      <c r="E7" s="13">
        <v>99055</v>
      </c>
      <c r="F7" s="13"/>
      <c r="G7" s="27"/>
      <c r="H7" s="27"/>
      <c r="I7" s="13"/>
      <c r="J7" s="13"/>
      <c r="K7" s="13"/>
      <c r="L7" s="13"/>
      <c r="M7" s="13"/>
      <c r="N7" s="13"/>
      <c r="O7" s="13"/>
      <c r="P7" s="13"/>
      <c r="Q7" s="13"/>
      <c r="R7" s="13"/>
    </row>
    <row r="8" spans="1:18" ht="21" x14ac:dyDescent="0.35">
      <c r="D8" s="13">
        <v>25</v>
      </c>
      <c r="E8" s="13">
        <v>98651</v>
      </c>
      <c r="F8" s="13"/>
      <c r="G8" s="27"/>
      <c r="H8" s="13">
        <v>0.99575000000000002</v>
      </c>
      <c r="I8" s="13"/>
      <c r="J8" s="13"/>
      <c r="K8" s="13">
        <v>53.05</v>
      </c>
      <c r="L8" s="13"/>
      <c r="M8" s="13"/>
      <c r="N8" s="13"/>
      <c r="O8" s="13"/>
      <c r="P8" s="13"/>
      <c r="Q8" s="13"/>
      <c r="R8" s="13"/>
    </row>
    <row r="9" spans="1:18" ht="21" x14ac:dyDescent="0.35">
      <c r="D9" s="13"/>
      <c r="E9" s="13"/>
      <c r="F9" s="13"/>
      <c r="G9" s="13"/>
      <c r="H9" s="13"/>
      <c r="I9" s="13"/>
      <c r="J9" s="13"/>
      <c r="K9" s="13"/>
      <c r="L9" s="13"/>
      <c r="M9" s="13"/>
      <c r="N9" s="13"/>
      <c r="O9" s="13"/>
      <c r="P9" s="13"/>
      <c r="Q9" s="13"/>
      <c r="R9" s="13"/>
    </row>
    <row r="10" spans="1:18" ht="21" x14ac:dyDescent="0.35">
      <c r="D10" s="13"/>
      <c r="E10" s="13"/>
      <c r="F10" s="13"/>
      <c r="G10" s="13"/>
      <c r="H10" s="13"/>
      <c r="I10" s="13"/>
      <c r="J10" s="13"/>
      <c r="K10" s="13"/>
      <c r="L10" s="13"/>
      <c r="M10" s="13"/>
      <c r="N10" s="13"/>
      <c r="O10" s="13"/>
      <c r="P10" s="13"/>
      <c r="Q10" s="13"/>
      <c r="R10" s="13"/>
    </row>
    <row r="11" spans="1:18" ht="21" x14ac:dyDescent="0.35">
      <c r="A11" s="13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3"/>
      <c r="O11" s="13"/>
      <c r="P11" s="13"/>
      <c r="Q11" s="13"/>
      <c r="R11" s="13"/>
    </row>
    <row r="12" spans="1:18" ht="21" x14ac:dyDescent="0.35">
      <c r="A12" s="13"/>
      <c r="B12" s="13"/>
      <c r="C12" s="13"/>
      <c r="D12" s="13"/>
      <c r="E12" s="13"/>
      <c r="F12" s="13"/>
      <c r="G12" s="13"/>
      <c r="H12" s="13"/>
      <c r="I12" s="13"/>
      <c r="J12" s="13"/>
      <c r="K12" s="13"/>
      <c r="L12" s="13"/>
      <c r="M12" s="13"/>
      <c r="N12" s="13"/>
      <c r="O12" s="13"/>
      <c r="P12" s="13"/>
      <c r="Q12" s="13"/>
      <c r="R12" s="13"/>
    </row>
    <row r="19" spans="9:12" ht="21" x14ac:dyDescent="0.35">
      <c r="I19" s="2"/>
      <c r="L19" s="26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A480F71-671E-46B8-A45E-DD6AB52C9EC2}">
  <dimension ref="A1:M19"/>
  <sheetViews>
    <sheetView tabSelected="1" workbookViewId="0">
      <selection activeCell="F21" sqref="F21"/>
    </sheetView>
  </sheetViews>
  <sheetFormatPr defaultRowHeight="15" x14ac:dyDescent="0.25"/>
  <sheetData>
    <row r="1" spans="1:13" x14ac:dyDescent="0.25">
      <c r="A1" t="s">
        <v>14</v>
      </c>
    </row>
    <row r="3" spans="1:13" x14ac:dyDescent="0.25">
      <c r="A3" t="s">
        <v>15</v>
      </c>
    </row>
    <row r="5" spans="1:13" x14ac:dyDescent="0.25">
      <c r="A5" s="1" t="s">
        <v>6</v>
      </c>
      <c r="B5" s="1" t="s">
        <v>7</v>
      </c>
      <c r="C5" s="1" t="s">
        <v>8</v>
      </c>
      <c r="D5" s="1" t="s">
        <v>9</v>
      </c>
      <c r="E5" s="1" t="s">
        <v>16</v>
      </c>
      <c r="F5" s="1" t="s">
        <v>10</v>
      </c>
      <c r="G5" s="1" t="s">
        <v>17</v>
      </c>
      <c r="H5" s="1" t="s">
        <v>18</v>
      </c>
    </row>
    <row r="6" spans="1:13" x14ac:dyDescent="0.25">
      <c r="A6">
        <v>15</v>
      </c>
      <c r="B6" s="2">
        <f>B7+C6</f>
        <v>99338</v>
      </c>
      <c r="C6">
        <v>283</v>
      </c>
      <c r="D6" s="2">
        <f>C6/B6</f>
        <v>2.8488594495560612E-3</v>
      </c>
      <c r="E6" s="2">
        <f>1-D6</f>
        <v>0.99715114055044396</v>
      </c>
      <c r="F6" s="12">
        <f>((B6+B7)/2)*5</f>
        <v>495982.5</v>
      </c>
      <c r="G6" s="2">
        <f>G7+F6</f>
        <v>6223683.0499999998</v>
      </c>
      <c r="H6" s="10">
        <f>G6/B6</f>
        <v>62.65158398598723</v>
      </c>
    </row>
    <row r="7" spans="1:13" x14ac:dyDescent="0.25">
      <c r="A7">
        <v>20</v>
      </c>
      <c r="B7">
        <v>99055</v>
      </c>
      <c r="C7" s="2">
        <f>(B7-B8)</f>
        <v>404</v>
      </c>
      <c r="D7" s="2">
        <f>C7/B7</f>
        <v>4.0785422240169605E-3</v>
      </c>
      <c r="E7" s="2">
        <f>1-D7</f>
        <v>0.99592145777598307</v>
      </c>
      <c r="F7" s="12">
        <f>((B7+B8)/2)*5</f>
        <v>494265</v>
      </c>
      <c r="G7" s="2">
        <f>G8+F7</f>
        <v>5727700.5499999998</v>
      </c>
      <c r="H7" s="10">
        <f>G7/B7</f>
        <v>57.823436979455856</v>
      </c>
    </row>
    <row r="8" spans="1:13" x14ac:dyDescent="0.25">
      <c r="A8">
        <v>25</v>
      </c>
      <c r="B8">
        <v>98651</v>
      </c>
      <c r="C8" s="11">
        <f>B8*D8</f>
        <v>419.26674999999761</v>
      </c>
      <c r="D8" s="2">
        <f>1-E8</f>
        <v>4.249999999999976E-3</v>
      </c>
      <c r="E8">
        <v>0.99575000000000002</v>
      </c>
      <c r="G8" s="2">
        <f>H8*B8</f>
        <v>5233435.55</v>
      </c>
      <c r="H8">
        <v>53.05</v>
      </c>
    </row>
    <row r="12" spans="1:13" x14ac:dyDescent="0.25">
      <c r="A12" s="2" t="s">
        <v>19</v>
      </c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</row>
    <row r="13" spans="1:13" x14ac:dyDescent="0.25">
      <c r="A13" s="2" t="s">
        <v>21</v>
      </c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</row>
    <row r="14" spans="1:13" x14ac:dyDescent="0.25">
      <c r="A14" s="2" t="s">
        <v>20</v>
      </c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</row>
    <row r="15" spans="1:13" x14ac:dyDescent="0.25">
      <c r="A15" s="2"/>
      <c r="B15" s="2" t="s">
        <v>22</v>
      </c>
      <c r="C15" s="2"/>
      <c r="D15" s="2"/>
      <c r="E15" s="2"/>
      <c r="F15" s="2"/>
      <c r="G15" s="2"/>
      <c r="H15" s="2"/>
      <c r="I15" s="2"/>
      <c r="J15" s="2"/>
      <c r="K15" s="2"/>
      <c r="L15" s="2"/>
      <c r="M15" s="2"/>
    </row>
    <row r="16" spans="1:13" x14ac:dyDescent="0.25">
      <c r="A16" s="2"/>
      <c r="B16" s="2"/>
      <c r="C16" s="2"/>
      <c r="D16" s="2"/>
      <c r="E16" s="2"/>
      <c r="F16" s="2"/>
      <c r="G16" s="2"/>
      <c r="H16" s="2"/>
      <c r="I16" s="2"/>
      <c r="J16" s="2"/>
      <c r="K16" s="2"/>
      <c r="L16" s="2"/>
      <c r="M16" s="2"/>
    </row>
    <row r="18" spans="1:1" x14ac:dyDescent="0.25">
      <c r="A18" s="2" t="s">
        <v>44</v>
      </c>
    </row>
    <row r="19" spans="1:1" ht="15.75" x14ac:dyDescent="0.25">
      <c r="A19" s="38" t="s">
        <v>40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4</vt:i4>
      </vt:variant>
    </vt:vector>
  </HeadingPairs>
  <TitlesOfParts>
    <vt:vector size="4" baseType="lpstr">
      <vt:lpstr>Es 1</vt:lpstr>
      <vt:lpstr>Es 1 sol</vt:lpstr>
      <vt:lpstr>Es 2</vt:lpstr>
      <vt:lpstr>Es 2 sol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Alessandra</dc:creator>
  <cp:lastModifiedBy>Alessandra</cp:lastModifiedBy>
  <dcterms:created xsi:type="dcterms:W3CDTF">2019-04-20T08:01:39Z</dcterms:created>
  <dcterms:modified xsi:type="dcterms:W3CDTF">2020-03-20T17:12:54Z</dcterms:modified>
</cp:coreProperties>
</file>