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lessandra\Documents\didattica\Demografia\lezioni ppt e pdf\"/>
    </mc:Choice>
  </mc:AlternateContent>
  <xr:revisionPtr revIDLastSave="0" documentId="13_ncr:1_{2BDE30CE-98E7-41C0-8C4A-12D986C2094D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eserdati" sheetId="2" r:id="rId1"/>
    <sheet name="diagramma di Lexis" sheetId="1" r:id="rId2"/>
    <sheet name="Tavola di mortalità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3" l="1"/>
  <c r="F18" i="3" s="1"/>
  <c r="D19" i="3"/>
  <c r="F19" i="3" s="1"/>
  <c r="D20" i="3"/>
  <c r="F20" i="3" s="1"/>
  <c r="D21" i="3"/>
  <c r="F21" i="3" s="1"/>
  <c r="D17" i="3"/>
  <c r="F17" i="3" s="1"/>
  <c r="I55" i="1"/>
  <c r="I56" i="1"/>
  <c r="I57" i="1"/>
  <c r="I54" i="1"/>
  <c r="I53" i="1"/>
  <c r="D55" i="1"/>
  <c r="D56" i="1" s="1"/>
  <c r="D57" i="1" s="1"/>
  <c r="D58" i="1" s="1"/>
  <c r="D54" i="1"/>
  <c r="L19" i="1"/>
  <c r="J25" i="1"/>
  <c r="H31" i="1"/>
  <c r="F37" i="1"/>
  <c r="D43" i="1"/>
  <c r="K23" i="1"/>
  <c r="I28" i="1"/>
  <c r="G34" i="1"/>
  <c r="E40" i="1"/>
  <c r="C46" i="1"/>
  <c r="B49" i="1"/>
  <c r="E17" i="3" l="1"/>
  <c r="C18" i="3" l="1"/>
  <c r="G17" i="3"/>
  <c r="E18" i="3" l="1"/>
  <c r="G18" i="3" s="1"/>
  <c r="C19" i="3" l="1"/>
  <c r="E19" i="3" l="1"/>
  <c r="C20" i="3" s="1"/>
  <c r="G19" i="3" l="1"/>
  <c r="E20" i="3"/>
  <c r="C21" i="3" s="1"/>
  <c r="G20" i="3" l="1"/>
  <c r="E21" i="3"/>
  <c r="G21" i="3" s="1"/>
  <c r="H21" i="3" s="1"/>
  <c r="I21" i="3" s="1"/>
  <c r="H20" i="3" l="1"/>
  <c r="I20" i="3" s="1"/>
  <c r="H19" i="3"/>
  <c r="I19" i="3" s="1"/>
  <c r="H17" i="3"/>
  <c r="I17" i="3" s="1"/>
  <c r="H18" i="3"/>
  <c r="I18" i="3" s="1"/>
  <c r="C22" i="3"/>
</calcChain>
</file>

<file path=xl/sharedStrings.xml><?xml version="1.0" encoding="utf-8"?>
<sst xmlns="http://schemas.openxmlformats.org/spreadsheetml/2006/main" count="109" uniqueCount="98">
  <si>
    <t>x</t>
  </si>
  <si>
    <t>1.1.t</t>
  </si>
  <si>
    <t>x+1</t>
  </si>
  <si>
    <t>Età</t>
  </si>
  <si>
    <t>31.12.t+5</t>
  </si>
  <si>
    <t xml:space="preserve">ALLA NASCITA ABBIAMO </t>
  </si>
  <si>
    <t>SEGUIAMO UNA GENERAZIONE DI 45000 TOPI NATI NEL 2005 CHE SI ESTINGUE TUTTA IN 5 ANNI.</t>
  </si>
  <si>
    <t>GENERAZIONE i=2005</t>
  </si>
  <si>
    <t>LE MORTI SI VERIFICANO CON QUESTE FREQUENZE:</t>
  </si>
  <si>
    <t>a) disporre i dati sul diagramma di Lexis</t>
  </si>
  <si>
    <t>Morti a 0 anni (cioè tra la nascita e il 1° compleanno) della generazione 2005</t>
  </si>
  <si>
    <t xml:space="preserve"> cioè</t>
  </si>
  <si>
    <t>…..</t>
  </si>
  <si>
    <t>Morti a 4 anni (cioè tra il 4° compleanno e il 5° compleanno) della generazione 2005</t>
  </si>
  <si>
    <t>Morti a 1 anni (cioè tra il 1° compleanno e il 2° compleanno) della generazione 2005</t>
  </si>
  <si>
    <t>b) calcolare i topi sopravviventi ai successivi compleanni</t>
  </si>
  <si>
    <t>c) stabilire la "regola" del processo di estinzione dei topi, o anche la "legge di mortalità"</t>
  </si>
  <si>
    <t>px = 1-qx</t>
  </si>
  <si>
    <t xml:space="preserve">UNA VOLTA TROVATA LA "LEGGE DI MORTALITà", CHE DESCRIVE LA VELOCITà CON CUI SI ELIMINA PER MORTE UNA GENERAZIONE DI NATI, </t>
  </si>
  <si>
    <t>TAVOLA DI MORTALITà</t>
  </si>
  <si>
    <r>
      <t xml:space="preserve">LA TAVOLA SI BASA SULLE PROBABILITà DI MORTE qx CHE ABBIAMO CALCOLATO, O MEGLIO STIMATO,  CON DATI OSSERVATI (I TOPI):  qx </t>
    </r>
    <r>
      <rPr>
        <sz val="14"/>
        <color theme="1"/>
        <rFont val="Calibri"/>
        <family val="2"/>
      </rPr>
      <t>~ (Mx/Px°)</t>
    </r>
  </si>
  <si>
    <r>
      <t>LA TAVOLA COMINCIA A 0 ANNI E SI PARTE CON UN CONTINGENTE FISSO SOLITAMENTE DI 100.000 NASCITE, CHE SI INDICA CON: l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 xml:space="preserve">= SOPRAVVIVENTI ALLA NASCITA (Living). </t>
    </r>
  </si>
  <si>
    <r>
      <t xml:space="preserve"> POI SI INSERISCONO LE PROBABILITà DI MORTE CHE SI "APPLICANO" AL CONTINGENTE DI SOPRAVVIVENTI AI VARI COMPLEANNI I</t>
    </r>
    <r>
      <rPr>
        <vertAlign val="subscript"/>
        <sz val="14"/>
        <color theme="1"/>
        <rFont val="Calibri"/>
        <family val="2"/>
        <scheme val="minor"/>
      </rPr>
      <t>X</t>
    </r>
  </si>
  <si>
    <r>
      <t>SI APPLICA QUESTA LEGGE AD UN CONTINGENTE FITTIZIO DI 10</t>
    </r>
    <r>
      <rPr>
        <vertAlign val="superscript"/>
        <sz val="14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 xml:space="preserve"> (SOLITAMENTE 100.000) NATI, CIOè UN CONTINGENTE STANDARD CHE NON DIPENDE DALL'AMMONTARE "VERO" DELLA POPOLAZIONE.</t>
    </r>
  </si>
  <si>
    <t>LA TAVOLA DI MORTALITA' DESCRIVE L'ELIMINAZIONE PER MORTE DI 100.000 NATI CHE SPERIMENTINO NELLA LORO VITA I RISCHI DI MORTE DELLA NOSTRA GENERAZIONE DI TOPI DEL 2005.</t>
  </si>
  <si>
    <r>
      <rPr>
        <u/>
        <sz val="14"/>
        <color theme="1"/>
        <rFont val="Calibri"/>
        <family val="2"/>
        <scheme val="minor"/>
      </rPr>
      <t>ATTENZIONE</t>
    </r>
    <r>
      <rPr>
        <sz val="14"/>
        <color theme="1"/>
        <rFont val="Calibri"/>
        <family val="2"/>
        <scheme val="minor"/>
      </rPr>
      <t xml:space="preserve">= le probabilità di morte qx sono l'unico legame tra dati osservati e tavola di mortalità. Nella tavola </t>
    </r>
    <r>
      <rPr>
        <u/>
        <sz val="14"/>
        <color theme="1"/>
        <rFont val="Calibri"/>
        <family val="2"/>
        <scheme val="minor"/>
      </rPr>
      <t>NON POSSO</t>
    </r>
    <r>
      <rPr>
        <sz val="14"/>
        <color theme="1"/>
        <rFont val="Calibri"/>
        <family val="2"/>
        <scheme val="minor"/>
      </rPr>
      <t xml:space="preserve"> mai inserire i valori dei Morti o della Popolazione reale.</t>
    </r>
  </si>
  <si>
    <t>COMPRENDE ALTRE FORMULE, O FUNZIONI BIOMETRICHE. LA Più IMPORTANTE è LA SPERANZA DI VITA (ex) CHE SI OTTIENE ALLA FINE DI TUTTI I CALCOLI DELLA TAVOLA.</t>
  </si>
  <si>
    <t>lx</t>
  </si>
  <si>
    <t>qx</t>
  </si>
  <si>
    <t>dx</t>
  </si>
  <si>
    <t>px</t>
  </si>
  <si>
    <t>Lx</t>
  </si>
  <si>
    <t>Tx</t>
  </si>
  <si>
    <t>ex</t>
  </si>
  <si>
    <t>lx+1</t>
  </si>
  <si>
    <t>ex = Tx / lx</t>
  </si>
  <si>
    <t>1)</t>
  </si>
  <si>
    <t>2)</t>
  </si>
  <si>
    <t>3)</t>
  </si>
  <si>
    <t>4)</t>
  </si>
  <si>
    <t>5)</t>
  </si>
  <si>
    <t>6)</t>
  </si>
  <si>
    <t>a</t>
  </si>
  <si>
    <t>b</t>
  </si>
  <si>
    <t>c</t>
  </si>
  <si>
    <t>d</t>
  </si>
  <si>
    <t>SVILUPPO DELLA TAVOLA (RIGHE 16-22)</t>
  </si>
  <si>
    <t>APPROFONDIMENTI:</t>
  </si>
  <si>
    <t xml:space="preserve">Indicano anche gli ANNI VISSUTI tra un compleanno e l'altro da TUTTA la generazione: </t>
  </si>
  <si>
    <t>In totale, quanti anni? = lx+1 * 1 + dx * 0.5= Lx</t>
  </si>
  <si>
    <t>dove ω è l'ultimo compleanno al quale non arriva nessuno, cioè che chiude la tavola. Nel nostro caso ω è 5.</t>
  </si>
  <si>
    <t xml:space="preserve">se le condizioni di mortalità che incontrerà nella sua vita saranno uguali a quelle descritte nella tavola. E' anche ETA' MEDIA ALLA MORTE </t>
  </si>
  <si>
    <t>sopravviventi</t>
  </si>
  <si>
    <t>morti</t>
  </si>
  <si>
    <t>d) costruire la tavola di mortalità corrispondente</t>
  </si>
  <si>
    <r>
      <t>M</t>
    </r>
    <r>
      <rPr>
        <vertAlign val="subscript"/>
        <sz val="14"/>
        <color theme="1"/>
        <rFont val="Calibri"/>
        <family val="2"/>
        <scheme val="minor"/>
      </rPr>
      <t>0</t>
    </r>
    <r>
      <rPr>
        <vertAlign val="superscript"/>
        <sz val="14"/>
        <color theme="1"/>
        <rFont val="Calibri"/>
        <family val="2"/>
        <scheme val="minor"/>
      </rPr>
      <t xml:space="preserve">2005 </t>
    </r>
    <r>
      <rPr>
        <sz val="14"/>
        <color theme="1"/>
        <rFont val="Calibri"/>
        <family val="2"/>
        <scheme val="minor"/>
      </rPr>
      <t>=</t>
    </r>
  </si>
  <si>
    <r>
      <t>M</t>
    </r>
    <r>
      <rPr>
        <vertAlign val="subscript"/>
        <sz val="14"/>
        <color theme="1"/>
        <rFont val="Calibri"/>
        <family val="2"/>
        <scheme val="minor"/>
      </rPr>
      <t>1</t>
    </r>
    <r>
      <rPr>
        <vertAlign val="superscript"/>
        <sz val="14"/>
        <color theme="1"/>
        <rFont val="Calibri"/>
        <family val="2"/>
        <scheme val="minor"/>
      </rPr>
      <t xml:space="preserve">2005 </t>
    </r>
    <r>
      <rPr>
        <sz val="14"/>
        <color theme="1"/>
        <rFont val="Calibri"/>
        <family val="2"/>
        <scheme val="minor"/>
      </rPr>
      <t>=</t>
    </r>
  </si>
  <si>
    <r>
      <t>M</t>
    </r>
    <r>
      <rPr>
        <vertAlign val="subscript"/>
        <sz val="14"/>
        <color theme="1"/>
        <rFont val="Calibri"/>
        <family val="2"/>
        <scheme val="minor"/>
      </rPr>
      <t>2</t>
    </r>
    <r>
      <rPr>
        <vertAlign val="superscript"/>
        <sz val="14"/>
        <color theme="1"/>
        <rFont val="Calibri"/>
        <family val="2"/>
        <scheme val="minor"/>
      </rPr>
      <t xml:space="preserve">2005 </t>
    </r>
    <r>
      <rPr>
        <sz val="14"/>
        <color theme="1"/>
        <rFont val="Calibri"/>
        <family val="2"/>
        <scheme val="minor"/>
      </rPr>
      <t>=</t>
    </r>
  </si>
  <si>
    <r>
      <t>M</t>
    </r>
    <r>
      <rPr>
        <vertAlign val="subscript"/>
        <sz val="14"/>
        <color theme="1"/>
        <rFont val="Calibri"/>
        <family val="2"/>
        <scheme val="minor"/>
      </rPr>
      <t>3</t>
    </r>
    <r>
      <rPr>
        <vertAlign val="superscript"/>
        <sz val="14"/>
        <color theme="1"/>
        <rFont val="Calibri"/>
        <family val="2"/>
        <scheme val="minor"/>
      </rPr>
      <t xml:space="preserve">2005 </t>
    </r>
    <r>
      <rPr>
        <sz val="14"/>
        <color theme="1"/>
        <rFont val="Calibri"/>
        <family val="2"/>
        <scheme val="minor"/>
      </rPr>
      <t>=</t>
    </r>
  </si>
  <si>
    <r>
      <t>M</t>
    </r>
    <r>
      <rPr>
        <vertAlign val="subscript"/>
        <sz val="14"/>
        <color theme="1"/>
        <rFont val="Calibri"/>
        <family val="2"/>
        <scheme val="minor"/>
      </rPr>
      <t>4</t>
    </r>
    <r>
      <rPr>
        <vertAlign val="superscript"/>
        <sz val="14"/>
        <color theme="1"/>
        <rFont val="Calibri"/>
        <family val="2"/>
        <scheme val="minor"/>
      </rPr>
      <t xml:space="preserve">2005 </t>
    </r>
    <r>
      <rPr>
        <sz val="14"/>
        <color theme="1"/>
        <rFont val="Calibri"/>
        <family val="2"/>
        <scheme val="minor"/>
      </rPr>
      <t>=</t>
    </r>
  </si>
  <si>
    <r>
      <t>N</t>
    </r>
    <r>
      <rPr>
        <vertAlign val="superscript"/>
        <sz val="16"/>
        <color theme="1"/>
        <rFont val="Calibri"/>
        <family val="2"/>
        <scheme val="minor"/>
      </rPr>
      <t>2005</t>
    </r>
    <r>
      <rPr>
        <sz val="16"/>
        <color theme="1"/>
        <rFont val="Calibri"/>
        <family val="2"/>
        <scheme val="minor"/>
      </rPr>
      <t xml:space="preserve">  =</t>
    </r>
  </si>
  <si>
    <r>
      <t>M</t>
    </r>
    <r>
      <rPr>
        <vertAlign val="subscript"/>
        <sz val="16"/>
        <color theme="1"/>
        <rFont val="Calibri"/>
        <family val="2"/>
        <scheme val="minor"/>
      </rPr>
      <t>0</t>
    </r>
    <r>
      <rPr>
        <vertAlign val="superscript"/>
        <sz val="16"/>
        <color theme="1"/>
        <rFont val="Calibri"/>
        <family val="2"/>
        <scheme val="minor"/>
      </rPr>
      <t xml:space="preserve">2005 </t>
    </r>
    <r>
      <rPr>
        <sz val="16"/>
        <color theme="1"/>
        <rFont val="Calibri"/>
        <family val="2"/>
        <scheme val="minor"/>
      </rPr>
      <t>=</t>
    </r>
  </si>
  <si>
    <r>
      <t>M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 xml:space="preserve">2005 </t>
    </r>
    <r>
      <rPr>
        <sz val="16"/>
        <color theme="1"/>
        <rFont val="Calibri"/>
        <family val="2"/>
        <scheme val="minor"/>
      </rPr>
      <t>=</t>
    </r>
  </si>
  <si>
    <r>
      <t>M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 xml:space="preserve">2005 </t>
    </r>
    <r>
      <rPr>
        <sz val="16"/>
        <color theme="1"/>
        <rFont val="Calibri"/>
        <family val="2"/>
        <scheme val="minor"/>
      </rPr>
      <t>=</t>
    </r>
  </si>
  <si>
    <r>
      <t>M</t>
    </r>
    <r>
      <rPr>
        <vertAlign val="subscript"/>
        <sz val="16"/>
        <color theme="1"/>
        <rFont val="Calibri"/>
        <family val="2"/>
        <scheme val="minor"/>
      </rPr>
      <t>3</t>
    </r>
    <r>
      <rPr>
        <vertAlign val="superscript"/>
        <sz val="16"/>
        <color theme="1"/>
        <rFont val="Calibri"/>
        <family val="2"/>
        <scheme val="minor"/>
      </rPr>
      <t xml:space="preserve">2005 </t>
    </r>
    <r>
      <rPr>
        <sz val="16"/>
        <color theme="1"/>
        <rFont val="Calibri"/>
        <family val="2"/>
        <scheme val="minor"/>
      </rPr>
      <t>=</t>
    </r>
  </si>
  <si>
    <r>
      <t>M</t>
    </r>
    <r>
      <rPr>
        <vertAlign val="subscript"/>
        <sz val="16"/>
        <color theme="1"/>
        <rFont val="Calibri"/>
        <family val="2"/>
        <scheme val="minor"/>
      </rPr>
      <t>4</t>
    </r>
    <r>
      <rPr>
        <vertAlign val="superscript"/>
        <sz val="16"/>
        <color theme="1"/>
        <rFont val="Calibri"/>
        <family val="2"/>
        <scheme val="minor"/>
      </rPr>
      <t xml:space="preserve">2005 </t>
    </r>
    <r>
      <rPr>
        <sz val="16"/>
        <color theme="1"/>
        <rFont val="Calibri"/>
        <family val="2"/>
        <scheme val="minor"/>
      </rPr>
      <t>=</t>
    </r>
  </si>
  <si>
    <r>
      <rPr>
        <vertAlign val="subscript"/>
        <sz val="16"/>
        <color theme="1"/>
        <rFont val="Calibri"/>
        <family val="2"/>
        <scheme val="minor"/>
      </rPr>
      <t>2005</t>
    </r>
    <r>
      <rPr>
        <sz val="16"/>
        <color theme="1"/>
        <rFont val="Calibri"/>
        <family val="2"/>
        <scheme val="minor"/>
      </rPr>
      <t>P</t>
    </r>
    <r>
      <rPr>
        <vertAlign val="subscript"/>
        <sz val="16"/>
        <color theme="1"/>
        <rFont val="Calibri"/>
        <family val="2"/>
        <scheme val="minor"/>
      </rPr>
      <t>0°</t>
    </r>
    <r>
      <rPr>
        <vertAlign val="superscript"/>
        <sz val="16"/>
        <color theme="1"/>
        <rFont val="Calibri"/>
        <family val="2"/>
        <scheme val="minor"/>
      </rPr>
      <t>2005</t>
    </r>
    <r>
      <rPr>
        <sz val="16"/>
        <color theme="1"/>
        <rFont val="Calibri"/>
        <family val="2"/>
        <scheme val="minor"/>
      </rPr>
      <t xml:space="preserve"> =</t>
    </r>
  </si>
  <si>
    <r>
      <rPr>
        <vertAlign val="subscript"/>
        <sz val="14"/>
        <color theme="1"/>
        <rFont val="Calibri"/>
        <family val="2"/>
        <scheme val="minor"/>
      </rPr>
      <t>2005</t>
    </r>
    <r>
      <rPr>
        <sz val="14"/>
        <color theme="1"/>
        <rFont val="Calibri"/>
        <family val="2"/>
        <scheme val="minor"/>
      </rPr>
      <t>P</t>
    </r>
    <r>
      <rPr>
        <vertAlign val="subscript"/>
        <sz val="14"/>
        <color theme="1"/>
        <rFont val="Calibri"/>
        <family val="2"/>
        <scheme val="minor"/>
      </rPr>
      <t>0°</t>
    </r>
    <r>
      <rPr>
        <vertAlign val="superscript"/>
        <sz val="14"/>
        <color theme="1"/>
        <rFont val="Calibri"/>
        <family val="2"/>
        <scheme val="minor"/>
      </rPr>
      <t>2005</t>
    </r>
    <r>
      <rPr>
        <sz val="14"/>
        <color theme="1"/>
        <rFont val="Calibri"/>
        <family val="2"/>
        <scheme val="minor"/>
      </rPr>
      <t xml:space="preserve"> =</t>
    </r>
  </si>
  <si>
    <t>generazione 2005</t>
  </si>
  <si>
    <t>qx = Mx/Px°</t>
  </si>
  <si>
    <t>legge= probabilità di morte ad età x=qx</t>
  </si>
  <si>
    <r>
      <t>d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= l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* q</t>
    </r>
    <r>
      <rPr>
        <vertAlign val="subscript"/>
        <sz val="16"/>
        <color theme="1"/>
        <rFont val="Calibri"/>
        <family val="2"/>
        <scheme val="minor"/>
      </rPr>
      <t>x</t>
    </r>
  </si>
  <si>
    <r>
      <t>l</t>
    </r>
    <r>
      <rPr>
        <vertAlign val="subscript"/>
        <sz val="16"/>
        <color theme="1"/>
        <rFont val="Calibri"/>
        <family val="2"/>
        <scheme val="minor"/>
      </rPr>
      <t>x+1</t>
    </r>
    <r>
      <rPr>
        <sz val="16"/>
        <color theme="1"/>
        <rFont val="Calibri"/>
        <family val="2"/>
        <scheme val="minor"/>
      </rPr>
      <t xml:space="preserve"> = l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 - d</t>
    </r>
    <r>
      <rPr>
        <vertAlign val="subscript"/>
        <sz val="16"/>
        <color theme="1"/>
        <rFont val="Calibri"/>
        <family val="2"/>
        <scheme val="minor"/>
      </rPr>
      <t>x</t>
    </r>
  </si>
  <si>
    <r>
      <t>L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= l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-d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/2 = l</t>
    </r>
    <r>
      <rPr>
        <vertAlign val="subscript"/>
        <sz val="16"/>
        <color theme="1"/>
        <rFont val="Calibri"/>
        <family val="2"/>
        <scheme val="minor"/>
      </rPr>
      <t>x+1</t>
    </r>
    <r>
      <rPr>
        <sz val="16"/>
        <color theme="1"/>
        <rFont val="Calibri"/>
        <family val="2"/>
        <scheme val="minor"/>
      </rPr>
      <t xml:space="preserve"> + d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/2 = (l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+l</t>
    </r>
    <r>
      <rPr>
        <vertAlign val="subscript"/>
        <sz val="16"/>
        <color theme="1"/>
        <rFont val="Calibri"/>
        <family val="2"/>
        <scheme val="minor"/>
      </rPr>
      <t>x+1</t>
    </r>
    <r>
      <rPr>
        <sz val="16"/>
        <color theme="1"/>
        <rFont val="Calibri"/>
        <family val="2"/>
        <scheme val="minor"/>
      </rPr>
      <t>)/2</t>
    </r>
  </si>
  <si>
    <r>
      <t>T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= sommatoria Ly per Y [x; </t>
    </r>
    <r>
      <rPr>
        <sz val="16"/>
        <color theme="1"/>
        <rFont val="Calibri"/>
        <family val="2"/>
      </rPr>
      <t>ω-1]   = serie RETROCUMULATA degli Lx</t>
    </r>
    <r>
      <rPr>
        <sz val="16"/>
        <color theme="1"/>
        <rFont val="Calibri"/>
        <family val="2"/>
        <scheme val="minor"/>
      </rPr>
      <t>= Lx+Lx+1+Lx+2+…Lω-1</t>
    </r>
  </si>
  <si>
    <t>segmento bd</t>
  </si>
  <si>
    <t>dx/2</t>
  </si>
  <si>
    <t>decessi in età x, tra x° e x+1° compleanno</t>
  </si>
  <si>
    <t>0)</t>
  </si>
  <si>
    <r>
      <t>q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=~ </t>
    </r>
  </si>
  <si>
    <t>probabilità di sopravvivenza tra i compleanno x° e x+1°. E' anche = 1-dx/lx = 1- (lx-lx+1)/lx= 1- lx/lx + lx+1/lx = lx+1/lx. Infatti, è il rapporto tra casi favorevoli alla sopravvivenza, lx+1 e casi possibili, lx.</t>
  </si>
  <si>
    <r>
      <t>M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/P</t>
    </r>
    <r>
      <rPr>
        <vertAlign val="subscript"/>
        <sz val="16"/>
        <color theme="1"/>
        <rFont val="Calibri"/>
        <family val="2"/>
        <scheme val="minor"/>
      </rPr>
      <t>x°</t>
    </r>
    <r>
      <rPr>
        <sz val="16"/>
        <color theme="1"/>
        <rFont val="Calibri"/>
        <family val="2"/>
        <scheme val="minor"/>
      </rPr>
      <t xml:space="preserve"> cioè stimata con dati reali/osservati. Nella tavola q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= d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x</t>
    </r>
  </si>
  <si>
    <t>lx = sopravviventi all'x° compleanno, cioè il numero di individui che compie l'x° compleanno. Da qui si ricava che:  dx = lx - lx+1 e che lx= lx+1 + dx</t>
  </si>
  <si>
    <t>FORMULE PRINCIPALI (e formule inverse):</t>
  </si>
  <si>
    <r>
      <rPr>
        <b/>
        <sz val="16"/>
        <color theme="1"/>
        <rFont val="Calibri"/>
        <family val="2"/>
        <scheme val="minor"/>
      </rPr>
      <t>p</t>
    </r>
    <r>
      <rPr>
        <b/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è Probabilità di sopravvivere tra un compleanno e l'altro = </t>
    </r>
  </si>
  <si>
    <r>
      <rPr>
        <b/>
        <sz val="16"/>
        <color theme="1"/>
        <rFont val="Calibri"/>
        <family val="2"/>
        <scheme val="minor"/>
      </rPr>
      <t>Lx</t>
    </r>
    <r>
      <rPr>
        <sz val="16"/>
        <color theme="1"/>
        <rFont val="Calibri"/>
        <family val="2"/>
        <scheme val="minor"/>
      </rPr>
      <t xml:space="preserve"> Viventi all'età x, cioè tra il compleanno x° e il compleanno x+1°. </t>
    </r>
  </si>
  <si>
    <r>
      <rPr>
        <b/>
        <sz val="16"/>
        <color theme="1"/>
        <rFont val="Calibri"/>
        <family val="2"/>
        <scheme val="minor"/>
      </rPr>
      <t>Tx</t>
    </r>
    <r>
      <rPr>
        <sz val="16"/>
        <color theme="1"/>
        <rFont val="Calibri"/>
        <family val="2"/>
        <scheme val="minor"/>
      </rPr>
      <t xml:space="preserve"> rappresenta quindi, per quanto detto in 4), la SOMMA DEGLI ANNI VISSUTI dall'età x in poi</t>
    </r>
  </si>
  <si>
    <t>viventi ad età x o numero di anni vissuti tra il compleanno x e x+1 (vedi sotto 4))</t>
  </si>
  <si>
    <t>gli lx+1 vivono ognuno un anno intero tra i compleanni x e x+1 mentre quelli che muoiono vivono mediamente mezzo anno.</t>
  </si>
  <si>
    <t xml:space="preserve">(come da formula 4 sopra) </t>
  </si>
  <si>
    <r>
      <rPr>
        <b/>
        <sz val="16"/>
        <color theme="1"/>
        <rFont val="Calibri"/>
        <family val="2"/>
        <scheme val="minor"/>
      </rPr>
      <t>lx+1</t>
    </r>
    <r>
      <rPr>
        <sz val="16"/>
        <color theme="1"/>
        <rFont val="Calibri"/>
        <family val="2"/>
        <scheme val="minor"/>
      </rPr>
      <t xml:space="preserve"> sopravviventi all'x+1° compleanno. nota, l'età si rappresenta sempre con x, anche quando si riferisce a un compleanno.</t>
    </r>
  </si>
  <si>
    <t>lx+1/lx = (lx - dx)/lx= lx/lx - dx/lx = 1-qx (vedi  3 anche sopra)</t>
  </si>
  <si>
    <r>
      <rPr>
        <b/>
        <sz val="16"/>
        <color theme="1"/>
        <rFont val="Calibri"/>
        <family val="2"/>
        <scheme val="minor"/>
      </rPr>
      <t>ex</t>
    </r>
    <r>
      <rPr>
        <sz val="16"/>
        <color theme="1"/>
        <rFont val="Calibri"/>
        <family val="2"/>
        <scheme val="minor"/>
      </rPr>
      <t xml:space="preserve"> si ottiene dalla ripartizione del totale degli anni vissuti tra tutt i sopravviventi al compleanno x° e si legge: il numero </t>
    </r>
    <r>
      <rPr>
        <u/>
        <sz val="16"/>
        <color theme="1"/>
        <rFont val="Calibri"/>
        <family val="2"/>
        <scheme val="minor"/>
      </rPr>
      <t xml:space="preserve">medio </t>
    </r>
    <r>
      <rPr>
        <sz val="16"/>
        <color theme="1"/>
        <rFont val="Calibri"/>
        <family val="2"/>
        <scheme val="minor"/>
      </rPr>
      <t xml:space="preserve">di anni vissuti dal compleanno x° in poi, o anche numero medio di </t>
    </r>
  </si>
  <si>
    <r>
      <t xml:space="preserve">anni che restano da vivere a un individuo che raggiunge l'età (compleanno) x. Il valore più importante è </t>
    </r>
    <r>
      <rPr>
        <b/>
        <sz val="16"/>
        <color theme="1"/>
        <rFont val="Calibri"/>
        <family val="2"/>
        <scheme val="minor"/>
      </rPr>
      <t>e</t>
    </r>
    <r>
      <rPr>
        <b/>
        <vertAlign val="subscript"/>
        <sz val="16"/>
        <color theme="1"/>
        <rFont val="Calibri"/>
        <family val="2"/>
        <scheme val="minor"/>
      </rPr>
      <t>0</t>
    </r>
    <r>
      <rPr>
        <b/>
        <sz val="16"/>
        <color theme="1"/>
        <rFont val="Calibri"/>
        <family val="2"/>
        <scheme val="minor"/>
      </rPr>
      <t xml:space="preserve"> = T</t>
    </r>
    <r>
      <rPr>
        <b/>
        <vertAlign val="subscript"/>
        <sz val="16"/>
        <color theme="1"/>
        <rFont val="Calibri"/>
        <family val="2"/>
        <scheme val="minor"/>
      </rPr>
      <t>0</t>
    </r>
    <r>
      <rPr>
        <b/>
        <sz val="16"/>
        <color theme="1"/>
        <rFont val="Calibri"/>
        <family val="2"/>
        <scheme val="minor"/>
      </rPr>
      <t>/l</t>
    </r>
    <r>
      <rPr>
        <b/>
        <vertAlign val="subscript"/>
        <sz val="16"/>
        <color theme="1"/>
        <rFont val="Calibri"/>
        <family val="2"/>
        <scheme val="minor"/>
      </rPr>
      <t>0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che rappresenta la SPERANZA DI VITA ALLA NASCITA</t>
    </r>
  </si>
  <si>
    <t>CHE SI LEGGE COME il numero medio di anni che un nato può aspettarsi di vivere (prima di morire)</t>
  </si>
  <si>
    <r>
      <t>Alla generica età x, e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 xml:space="preserve"> si legge come: numero di anni che un individuo, che compie l'x° compleanno, può ancora aspettarsi di vivere (prima di morire)</t>
    </r>
  </si>
  <si>
    <r>
      <rPr>
        <b/>
        <sz val="16"/>
        <color theme="1"/>
        <rFont val="Calibri"/>
        <family val="2"/>
        <scheme val="minor"/>
      </rPr>
      <t>dx</t>
    </r>
    <r>
      <rPr>
        <sz val="16"/>
        <color theme="1"/>
        <rFont val="Calibri"/>
        <family val="2"/>
        <scheme val="minor"/>
      </rPr>
      <t xml:space="preserve"> sono decessi NON morti: dx nella tavola; Mx nei dati osservati; sono nella figura abcd e posso dividerli equamente tra abd (dx/2) e bcd (dx/2). </t>
    </r>
  </si>
  <si>
    <r>
      <t>Ciò vale per ogni età tranne per x=0. Qui le morti non sono equidistribuite, ma il 90% avviene nel primo triangolo abd. Quindi i decessi in abd sono=0.90*d</t>
    </r>
    <r>
      <rPr>
        <vertAlign val="subscript"/>
        <sz val="16"/>
        <color theme="1"/>
        <rFont val="Calibri"/>
        <family val="2"/>
        <scheme val="minor"/>
      </rPr>
      <t>0</t>
    </r>
    <r>
      <rPr>
        <sz val="16"/>
        <color theme="1"/>
        <rFont val="Calibri"/>
        <family val="2"/>
        <scheme val="minor"/>
      </rPr>
      <t>; quelli in bcd=0.10*d</t>
    </r>
    <r>
      <rPr>
        <vertAlign val="subscript"/>
        <sz val="16"/>
        <color theme="1"/>
        <rFont val="Calibri"/>
        <family val="2"/>
        <scheme val="min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</si>
</sst>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1" fontId="2" fillId="0" borderId="0" xfId="0" applyNumberFormat="1" applyFont="1" applyAlignment="1">
      <alignment horizontal="right"/>
    </xf>
    <xf numFmtId="1" fontId="0" fillId="0" borderId="1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0" xfId="0" applyNumberFormat="1" applyBorder="1"/>
    <xf numFmtId="1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right"/>
    </xf>
    <xf numFmtId="1" fontId="0" fillId="0" borderId="6" xfId="0" applyNumberFormat="1" applyBorder="1"/>
    <xf numFmtId="1" fontId="0" fillId="0" borderId="2" xfId="0" applyNumberFormat="1" applyBorder="1"/>
    <xf numFmtId="1" fontId="0" fillId="0" borderId="7" xfId="0" applyNumberFormat="1" applyBorder="1"/>
    <xf numFmtId="1" fontId="8" fillId="0" borderId="2" xfId="0" applyNumberFormat="1" applyFont="1" applyBorder="1" applyAlignment="1">
      <alignment horizontal="left" textRotation="90"/>
    </xf>
    <xf numFmtId="1" fontId="0" fillId="0" borderId="3" xfId="0" applyNumberFormat="1" applyBorder="1"/>
    <xf numFmtId="1" fontId="3" fillId="0" borderId="2" xfId="0" applyNumberFormat="1" applyFont="1" applyBorder="1" applyAlignment="1">
      <alignment horizontal="left" textRotation="90"/>
    </xf>
    <xf numFmtId="0" fontId="9" fillId="0" borderId="5" xfId="0" applyFont="1" applyBorder="1" applyAlignment="1">
      <alignment horizontal="center"/>
    </xf>
    <xf numFmtId="1" fontId="9" fillId="0" borderId="1" xfId="0" applyNumberFormat="1" applyFont="1" applyBorder="1"/>
    <xf numFmtId="0" fontId="3" fillId="0" borderId="0" xfId="0" applyFont="1" applyProtection="1"/>
    <xf numFmtId="0" fontId="3" fillId="0" borderId="0" xfId="0" applyFont="1" applyAlignment="1">
      <alignment horizontal="righ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Protection="1"/>
    <xf numFmtId="1" fontId="8" fillId="0" borderId="0" xfId="0" applyNumberFormat="1" applyFont="1"/>
    <xf numFmtId="0" fontId="0" fillId="0" borderId="0" xfId="0" applyBorder="1" applyAlignment="1">
      <alignment horizontal="right"/>
    </xf>
    <xf numFmtId="0" fontId="0" fillId="0" borderId="3" xfId="0" applyBorder="1"/>
    <xf numFmtId="0" fontId="8" fillId="0" borderId="0" xfId="0" applyFont="1" applyBorder="1"/>
    <xf numFmtId="0" fontId="16" fillId="0" borderId="0" xfId="0" applyFont="1" applyAlignment="1"/>
    <xf numFmtId="1" fontId="14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926</xdr:colOff>
      <xdr:row>19</xdr:row>
      <xdr:rowOff>6350</xdr:rowOff>
    </xdr:from>
    <xdr:to>
      <xdr:col>11</xdr:col>
      <xdr:colOff>3175</xdr:colOff>
      <xdr:row>48</xdr:row>
      <xdr:rowOff>166715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610526" y="3565525"/>
          <a:ext cx="6098249" cy="55927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0</xdr:row>
      <xdr:rowOff>155575</xdr:rowOff>
    </xdr:from>
    <xdr:to>
      <xdr:col>1</xdr:col>
      <xdr:colOff>6503</xdr:colOff>
      <xdr:row>48</xdr:row>
      <xdr:rowOff>174986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8" idx="7"/>
        </xdr:cNvCxnSpPr>
      </xdr:nvCxnSpPr>
      <xdr:spPr>
        <a:xfrm flipH="1" flipV="1">
          <a:off x="615950" y="155575"/>
          <a:ext cx="153" cy="901101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18</xdr:row>
      <xdr:rowOff>184150</xdr:rowOff>
    </xdr:from>
    <xdr:to>
      <xdr:col>3</xdr:col>
      <xdr:colOff>12700</xdr:colOff>
      <xdr:row>43</xdr:row>
      <xdr:rowOff>9525</xdr:rowOff>
    </xdr:to>
    <xdr:cxnSp macro="">
      <xdr:nvCxnSpPr>
        <xdr:cNvPr id="6" name="Connettore 1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819275" y="3613150"/>
          <a:ext cx="22225" cy="4587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48</xdr:row>
      <xdr:rowOff>167640</xdr:rowOff>
    </xdr:from>
    <xdr:to>
      <xdr:col>1</xdr:col>
      <xdr:colOff>7619</xdr:colOff>
      <xdr:row>49</xdr:row>
      <xdr:rowOff>30479</xdr:rowOff>
    </xdr:to>
    <xdr:sp macro="" textlink="">
      <xdr:nvSpPr>
        <xdr:cNvPr id="8" name="Ova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33500" y="12313920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6350</xdr:colOff>
      <xdr:row>18</xdr:row>
      <xdr:rowOff>171450</xdr:rowOff>
    </xdr:from>
    <xdr:to>
      <xdr:col>5</xdr:col>
      <xdr:colOff>9525</xdr:colOff>
      <xdr:row>37</xdr:row>
      <xdr:rowOff>19050</xdr:rowOff>
    </xdr:to>
    <xdr:cxnSp macro="">
      <xdr:nvCxnSpPr>
        <xdr:cNvPr id="9" name="Connettore 1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54350" y="3600450"/>
          <a:ext cx="3175" cy="3467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184150</xdr:rowOff>
    </xdr:from>
    <xdr:to>
      <xdr:col>7</xdr:col>
      <xdr:colOff>19050</xdr:colOff>
      <xdr:row>31</xdr:row>
      <xdr:rowOff>9525</xdr:rowOff>
    </xdr:to>
    <xdr:cxnSp macro="">
      <xdr:nvCxnSpPr>
        <xdr:cNvPr id="11" name="Connettore 1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267200" y="3613150"/>
          <a:ext cx="19050" cy="2301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36</xdr:row>
      <xdr:rowOff>180975</xdr:rowOff>
    </xdr:from>
    <xdr:to>
      <xdr:col>7</xdr:col>
      <xdr:colOff>0</xdr:colOff>
      <xdr:row>48</xdr:row>
      <xdr:rowOff>171450</xdr:rowOff>
    </xdr:to>
    <xdr:cxnSp macro="">
      <xdr:nvCxnSpPr>
        <xdr:cNvPr id="29" name="Connettore dirit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1847850" y="930275"/>
          <a:ext cx="2419350" cy="2238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</xdr:colOff>
      <xdr:row>18</xdr:row>
      <xdr:rowOff>177800</xdr:rowOff>
    </xdr:from>
    <xdr:to>
      <xdr:col>9</xdr:col>
      <xdr:colOff>6350</xdr:colOff>
      <xdr:row>42</xdr:row>
      <xdr:rowOff>168277</xdr:rowOff>
    </xdr:to>
    <xdr:cxnSp macro="">
      <xdr:nvCxnSpPr>
        <xdr:cNvPr id="35" name="Connettore dirit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V="1">
          <a:off x="612775" y="3549650"/>
          <a:ext cx="4879975" cy="44862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43</xdr:row>
      <xdr:rowOff>9526</xdr:rowOff>
    </xdr:from>
    <xdr:to>
      <xdr:col>7</xdr:col>
      <xdr:colOff>9525</xdr:colOff>
      <xdr:row>49</xdr:row>
      <xdr:rowOff>9525</xdr:rowOff>
    </xdr:to>
    <xdr:cxnSp macro="">
      <xdr:nvCxnSpPr>
        <xdr:cNvPr id="37" name="Connettore dirit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3028950" y="2070101"/>
          <a:ext cx="1247775" cy="1123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19</xdr:row>
      <xdr:rowOff>3175</xdr:rowOff>
    </xdr:from>
    <xdr:to>
      <xdr:col>7</xdr:col>
      <xdr:colOff>0</xdr:colOff>
      <xdr:row>37</xdr:row>
      <xdr:rowOff>25401</xdr:rowOff>
    </xdr:to>
    <xdr:cxnSp macro="">
      <xdr:nvCxnSpPr>
        <xdr:cNvPr id="43" name="Connettore dirit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600075" y="3562350"/>
          <a:ext cx="3667125" cy="33940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925</xdr:colOff>
      <xdr:row>31</xdr:row>
      <xdr:rowOff>6350</xdr:rowOff>
    </xdr:from>
    <xdr:to>
      <xdr:col>13</xdr:col>
      <xdr:colOff>6350</xdr:colOff>
      <xdr:row>48</xdr:row>
      <xdr:rowOff>166715</xdr:rowOff>
    </xdr:to>
    <xdr:cxnSp macro="">
      <xdr:nvCxnSpPr>
        <xdr:cNvPr id="55" name="Connettore 1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H="1">
          <a:off x="610525" y="1130300"/>
          <a:ext cx="3663025" cy="33448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18</xdr:row>
      <xdr:rowOff>174625</xdr:rowOff>
    </xdr:from>
    <xdr:to>
      <xdr:col>9</xdr:col>
      <xdr:colOff>9526</xdr:colOff>
      <xdr:row>25</xdr:row>
      <xdr:rowOff>28575</xdr:rowOff>
    </xdr:to>
    <xdr:cxnSp macro="">
      <xdr:nvCxnSpPr>
        <xdr:cNvPr id="56" name="Connettore 1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H="1">
          <a:off x="5467350" y="3603625"/>
          <a:ext cx="28576" cy="1187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723900</xdr:colOff>
      <xdr:row>48</xdr:row>
      <xdr:rowOff>167640</xdr:rowOff>
    </xdr:from>
    <xdr:to>
      <xdr:col>13</xdr:col>
      <xdr:colOff>7619</xdr:colOff>
      <xdr:row>49</xdr:row>
      <xdr:rowOff>30479</xdr:rowOff>
    </xdr:to>
    <xdr:sp macro="" textlink="">
      <xdr:nvSpPr>
        <xdr:cNvPr id="57" name="Ova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09600" y="4476115"/>
          <a:ext cx="7619" cy="501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0</xdr:colOff>
      <xdr:row>18</xdr:row>
      <xdr:rowOff>111125</xdr:rowOff>
    </xdr:from>
    <xdr:to>
      <xdr:col>11</xdr:col>
      <xdr:colOff>6351</xdr:colOff>
      <xdr:row>19</xdr:row>
      <xdr:rowOff>47625</xdr:rowOff>
    </xdr:to>
    <xdr:cxnSp macro="">
      <xdr:nvCxnSpPr>
        <xdr:cNvPr id="58" name="Connettore 1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H="1">
          <a:off x="6705600" y="3540125"/>
          <a:ext cx="6351" cy="127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608966</xdr:colOff>
      <xdr:row>18</xdr:row>
      <xdr:rowOff>177800</xdr:rowOff>
    </xdr:from>
    <xdr:to>
      <xdr:col>13</xdr:col>
      <xdr:colOff>9525</xdr:colOff>
      <xdr:row>49</xdr:row>
      <xdr:rowOff>0</xdr:rowOff>
    </xdr:to>
    <xdr:cxnSp macro="">
      <xdr:nvCxnSpPr>
        <xdr:cNvPr id="59" name="Connettore 1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flipH="1">
          <a:off x="7924166" y="3549650"/>
          <a:ext cx="10159" cy="5629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36</xdr:row>
      <xdr:rowOff>180975</xdr:rowOff>
    </xdr:from>
    <xdr:to>
      <xdr:col>13</xdr:col>
      <xdr:colOff>0</xdr:colOff>
      <xdr:row>48</xdr:row>
      <xdr:rowOff>171450</xdr:rowOff>
    </xdr:to>
    <xdr:cxnSp macro="">
      <xdr:nvCxnSpPr>
        <xdr:cNvPr id="60" name="Connettore dirit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flipV="1">
          <a:off x="1847850" y="2241550"/>
          <a:ext cx="2419350" cy="2238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</xdr:colOff>
      <xdr:row>25</xdr:row>
      <xdr:rowOff>0</xdr:rowOff>
    </xdr:from>
    <xdr:to>
      <xdr:col>13</xdr:col>
      <xdr:colOff>22225</xdr:colOff>
      <xdr:row>42</xdr:row>
      <xdr:rowOff>174627</xdr:rowOff>
    </xdr:to>
    <xdr:cxnSp macro="">
      <xdr:nvCxnSpPr>
        <xdr:cNvPr id="61" name="Connettore dirit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4283075" y="4683125"/>
          <a:ext cx="3663950" cy="33591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590550</xdr:colOff>
      <xdr:row>43</xdr:row>
      <xdr:rowOff>9526</xdr:rowOff>
    </xdr:from>
    <xdr:to>
      <xdr:col>13</xdr:col>
      <xdr:colOff>9525</xdr:colOff>
      <xdr:row>49</xdr:row>
      <xdr:rowOff>9525</xdr:rowOff>
    </xdr:to>
    <xdr:cxnSp macro="">
      <xdr:nvCxnSpPr>
        <xdr:cNvPr id="62" name="Connettore dirit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3028950" y="3381376"/>
          <a:ext cx="1247775" cy="1123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18</xdr:row>
      <xdr:rowOff>184150</xdr:rowOff>
    </xdr:from>
    <xdr:to>
      <xdr:col>13</xdr:col>
      <xdr:colOff>3175</xdr:colOff>
      <xdr:row>37</xdr:row>
      <xdr:rowOff>25401</xdr:rowOff>
    </xdr:to>
    <xdr:cxnSp macro="">
      <xdr:nvCxnSpPr>
        <xdr:cNvPr id="63" name="Connettore dirit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flipV="1">
          <a:off x="4257675" y="3556000"/>
          <a:ext cx="3670300" cy="3400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19</xdr:row>
      <xdr:rowOff>9525</xdr:rowOff>
    </xdr:from>
    <xdr:to>
      <xdr:col>5</xdr:col>
      <xdr:colOff>6350</xdr:colOff>
      <xdr:row>31</xdr:row>
      <xdr:rowOff>12702</xdr:rowOff>
    </xdr:to>
    <xdr:cxnSp macro="">
      <xdr:nvCxnSpPr>
        <xdr:cNvPr id="85" name="Connettore diritt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 flipV="1">
          <a:off x="600075" y="3568700"/>
          <a:ext cx="2454275" cy="22510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</xdr:colOff>
      <xdr:row>19</xdr:row>
      <xdr:rowOff>0</xdr:rowOff>
    </xdr:from>
    <xdr:to>
      <xdr:col>3</xdr:col>
      <xdr:colOff>12700</xdr:colOff>
      <xdr:row>25</xdr:row>
      <xdr:rowOff>0</xdr:rowOff>
    </xdr:to>
    <xdr:cxnSp macro="">
      <xdr:nvCxnSpPr>
        <xdr:cNvPr id="87" name="Connettore diritto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 flipV="1">
          <a:off x="612775" y="3559175"/>
          <a:ext cx="122872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20</xdr:row>
      <xdr:rowOff>66675</xdr:rowOff>
    </xdr:from>
    <xdr:to>
      <xdr:col>14</xdr:col>
      <xdr:colOff>238125</xdr:colOff>
      <xdr:row>21</xdr:row>
      <xdr:rowOff>161925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CC7E1D0E-2541-4580-9F55-E6AE29BD1997}"/>
            </a:ext>
          </a:extLst>
        </xdr:cNvPr>
        <xdr:cNvCxnSpPr/>
      </xdr:nvCxnSpPr>
      <xdr:spPr>
        <a:xfrm flipH="1" flipV="1">
          <a:off x="7324725" y="3876675"/>
          <a:ext cx="14478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435934</xdr:colOff>
      <xdr:row>21</xdr:row>
      <xdr:rowOff>99534</xdr:rowOff>
    </xdr:from>
    <xdr:to>
      <xdr:col>16</xdr:col>
      <xdr:colOff>220497</xdr:colOff>
      <xdr:row>23</xdr:row>
      <xdr:rowOff>10790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153A233E-AAD4-4489-8C3E-EE981ECEF092}"/>
            </a:ext>
          </a:extLst>
        </xdr:cNvPr>
        <xdr:cNvSpPr txBox="1"/>
      </xdr:nvSpPr>
      <xdr:spPr>
        <a:xfrm rot="19670897">
          <a:off x="9579934" y="4852509"/>
          <a:ext cx="394163" cy="292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dx</a:t>
          </a:r>
        </a:p>
      </xdr:txBody>
    </xdr:sp>
    <xdr:clientData/>
  </xdr:twoCellAnchor>
  <xdr:twoCellAnchor>
    <xdr:from>
      <xdr:col>15</xdr:col>
      <xdr:colOff>590550</xdr:colOff>
      <xdr:row>19</xdr:row>
      <xdr:rowOff>9526</xdr:rowOff>
    </xdr:from>
    <xdr:to>
      <xdr:col>18</xdr:col>
      <xdr:colOff>9525</xdr:colOff>
      <xdr:row>25</xdr:row>
      <xdr:rowOff>9525</xdr:rowOff>
    </xdr:to>
    <xdr:cxnSp macro="">
      <xdr:nvCxnSpPr>
        <xdr:cNvPr id="4" name="Connettore diritto 3">
          <a:extLst>
            <a:ext uri="{FF2B5EF4-FFF2-40B4-BE49-F238E27FC236}">
              <a16:creationId xmlns:a16="http://schemas.microsoft.com/office/drawing/2014/main" id="{9DB42F28-D54E-43D9-B7A0-6455C35869A1}"/>
            </a:ext>
          </a:extLst>
        </xdr:cNvPr>
        <xdr:cNvCxnSpPr/>
      </xdr:nvCxnSpPr>
      <xdr:spPr>
        <a:xfrm flipV="1">
          <a:off x="3028950" y="82010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18</xdr:row>
      <xdr:rowOff>266700</xdr:rowOff>
    </xdr:from>
    <xdr:to>
      <xdr:col>16</xdr:col>
      <xdr:colOff>9525</xdr:colOff>
      <xdr:row>25</xdr:row>
      <xdr:rowOff>19050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9A48F13F-781B-46C6-9FAC-AAE3F84CF3D4}"/>
            </a:ext>
          </a:extLst>
        </xdr:cNvPr>
        <xdr:cNvCxnSpPr/>
      </xdr:nvCxnSpPr>
      <xdr:spPr>
        <a:xfrm flipV="1">
          <a:off x="9344025" y="4657725"/>
          <a:ext cx="120967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222613</xdr:colOff>
      <xdr:row>21</xdr:row>
      <xdr:rowOff>29119</xdr:rowOff>
    </xdr:from>
    <xdr:to>
      <xdr:col>16</xdr:col>
      <xdr:colOff>442212</xdr:colOff>
      <xdr:row>23</xdr:row>
      <xdr:rowOff>74566</xdr:rowOff>
    </xdr:to>
    <xdr:sp macro="" textlink="">
      <xdr:nvSpPr>
        <xdr:cNvPr id="8" name="Ovale 7">
          <a:extLst>
            <a:ext uri="{FF2B5EF4-FFF2-40B4-BE49-F238E27FC236}">
              <a16:creationId xmlns:a16="http://schemas.microsoft.com/office/drawing/2014/main" id="{287BF6DA-EDA3-41C9-9D62-3F317F41E089}"/>
            </a:ext>
          </a:extLst>
        </xdr:cNvPr>
        <xdr:cNvSpPr/>
      </xdr:nvSpPr>
      <xdr:spPr>
        <a:xfrm rot="19460268">
          <a:off x="9366613" y="4782094"/>
          <a:ext cx="829199" cy="42644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16</xdr:col>
      <xdr:colOff>19050</xdr:colOff>
      <xdr:row>20</xdr:row>
      <xdr:rowOff>142875</xdr:rowOff>
    </xdr:from>
    <xdr:to>
      <xdr:col>18</xdr:col>
      <xdr:colOff>142875</xdr:colOff>
      <xdr:row>20</xdr:row>
      <xdr:rowOff>180975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D47136C2-002A-41C2-A2C3-5BB29A0FF8C3}"/>
            </a:ext>
          </a:extLst>
        </xdr:cNvPr>
        <xdr:cNvCxnSpPr/>
      </xdr:nvCxnSpPr>
      <xdr:spPr>
        <a:xfrm flipH="1" flipV="1">
          <a:off x="10563225" y="5048250"/>
          <a:ext cx="1343025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</xdr:colOff>
      <xdr:row>21</xdr:row>
      <xdr:rowOff>219075</xdr:rowOff>
    </xdr:from>
    <xdr:to>
      <xdr:col>15</xdr:col>
      <xdr:colOff>133350</xdr:colOff>
      <xdr:row>23</xdr:row>
      <xdr:rowOff>57150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9D64C201-6858-413D-BB57-CD4D41CE17D4}"/>
            </a:ext>
          </a:extLst>
        </xdr:cNvPr>
        <xdr:cNvCxnSpPr/>
      </xdr:nvCxnSpPr>
      <xdr:spPr>
        <a:xfrm>
          <a:off x="8105775" y="5343525"/>
          <a:ext cx="129540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19</xdr:row>
      <xdr:rowOff>180975</xdr:rowOff>
    </xdr:from>
    <xdr:to>
      <xdr:col>16</xdr:col>
      <xdr:colOff>428625</xdr:colOff>
      <xdr:row>21</xdr:row>
      <xdr:rowOff>180975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36879CDF-AB19-4DDF-B840-3B61D9611E8B}"/>
            </a:ext>
          </a:extLst>
        </xdr:cNvPr>
        <xdr:cNvCxnSpPr/>
      </xdr:nvCxnSpPr>
      <xdr:spPr>
        <a:xfrm flipV="1">
          <a:off x="8096250" y="4848225"/>
          <a:ext cx="2209800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29"/>
  <sheetViews>
    <sheetView workbookViewId="0">
      <selection activeCell="L13" sqref="L13"/>
    </sheetView>
  </sheetViews>
  <sheetFormatPr defaultRowHeight="15" x14ac:dyDescent="0.25"/>
  <cols>
    <col min="9" max="9" width="13.28515625" customWidth="1"/>
  </cols>
  <sheetData>
    <row r="2" spans="2:22" ht="21" x14ac:dyDescent="0.3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2:22" ht="21" x14ac:dyDescent="0.3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22" ht="24.75" x14ac:dyDescent="0.45">
      <c r="B4" s="29" t="s">
        <v>5</v>
      </c>
      <c r="C4" s="29"/>
      <c r="D4" s="29"/>
      <c r="E4" s="29" t="s">
        <v>7</v>
      </c>
      <c r="F4" s="29"/>
      <c r="G4" s="29"/>
      <c r="H4" s="29" t="s">
        <v>60</v>
      </c>
      <c r="I4" s="29" t="s">
        <v>66</v>
      </c>
      <c r="J4" s="29">
        <v>45000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22" ht="21" x14ac:dyDescent="0.3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2:22" ht="24.75" x14ac:dyDescent="0.45">
      <c r="B6" s="29" t="s">
        <v>8</v>
      </c>
      <c r="C6" s="29"/>
      <c r="D6" s="29"/>
      <c r="E6" s="29"/>
      <c r="F6" s="29"/>
      <c r="G6" s="29"/>
      <c r="H6" s="29"/>
      <c r="I6" s="29" t="s">
        <v>61</v>
      </c>
      <c r="J6" s="29">
        <v>15000</v>
      </c>
      <c r="K6" s="30" t="s">
        <v>11</v>
      </c>
      <c r="L6" s="29" t="s">
        <v>10</v>
      </c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2:22" ht="24.75" x14ac:dyDescent="0.45">
      <c r="B7" s="29"/>
      <c r="C7" s="29"/>
      <c r="D7" s="29"/>
      <c r="E7" s="29"/>
      <c r="F7" s="29"/>
      <c r="G7" s="29"/>
      <c r="H7" s="29"/>
      <c r="I7" s="29" t="s">
        <v>62</v>
      </c>
      <c r="J7" s="29">
        <v>5000</v>
      </c>
      <c r="K7" s="29"/>
      <c r="L7" s="29" t="s">
        <v>14</v>
      </c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2:22" ht="24.75" x14ac:dyDescent="0.45">
      <c r="B8" s="29"/>
      <c r="C8" s="29"/>
      <c r="D8" s="29"/>
      <c r="E8" s="29"/>
      <c r="F8" s="29"/>
      <c r="G8" s="29"/>
      <c r="H8" s="29"/>
      <c r="I8" s="29" t="s">
        <v>63</v>
      </c>
      <c r="J8" s="29">
        <v>4000</v>
      </c>
      <c r="K8" s="29"/>
      <c r="L8" s="29" t="s">
        <v>12</v>
      </c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2:22" ht="24.75" x14ac:dyDescent="0.45">
      <c r="B9" s="29"/>
      <c r="C9" s="29"/>
      <c r="D9" s="29"/>
      <c r="E9" s="29"/>
      <c r="F9" s="29"/>
      <c r="G9" s="29"/>
      <c r="H9" s="29"/>
      <c r="I9" s="29" t="s">
        <v>64</v>
      </c>
      <c r="J9" s="29">
        <v>8000</v>
      </c>
      <c r="K9" s="29"/>
      <c r="L9" s="29" t="s">
        <v>12</v>
      </c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2:22" ht="24.75" x14ac:dyDescent="0.45">
      <c r="B10" s="29"/>
      <c r="C10" s="29"/>
      <c r="D10" s="29"/>
      <c r="E10" s="29"/>
      <c r="F10" s="29"/>
      <c r="G10" s="29"/>
      <c r="H10" s="29"/>
      <c r="I10" s="29" t="s">
        <v>65</v>
      </c>
      <c r="J10" s="29">
        <v>13000</v>
      </c>
      <c r="K10" s="29"/>
      <c r="L10" s="29" t="s">
        <v>13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2:22" ht="21" x14ac:dyDescent="0.3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2:22" ht="21" x14ac:dyDescent="0.3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2:22" ht="21" x14ac:dyDescent="0.35">
      <c r="B13" s="29" t="s">
        <v>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2:22" ht="21" x14ac:dyDescent="0.3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2:22" ht="21" x14ac:dyDescent="0.35">
      <c r="B15" s="29" t="s">
        <v>15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2:22" ht="21" x14ac:dyDescent="0.3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2:22" ht="21" x14ac:dyDescent="0.35">
      <c r="B17" s="29" t="s">
        <v>16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2:22" ht="21" x14ac:dyDescent="0.3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2:22" ht="21" x14ac:dyDescent="0.35">
      <c r="B19" s="29" t="s">
        <v>54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2:22" ht="21" x14ac:dyDescent="0.3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2:22" ht="21" x14ac:dyDescent="0.3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2:22" ht="21" x14ac:dyDescent="0.3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ht="21" x14ac:dyDescent="0.3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ht="21" x14ac:dyDescent="0.3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ht="21" x14ac:dyDescent="0.3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ht="21" x14ac:dyDescent="0.3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ht="21" x14ac:dyDescent="0.3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2:22" ht="21" x14ac:dyDescent="0.3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2:22" ht="21" x14ac:dyDescent="0.3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0"/>
  <sheetViews>
    <sheetView tabSelected="1" topLeftCell="A31" workbookViewId="0">
      <selection activeCell="O50" sqref="A1:O50"/>
    </sheetView>
  </sheetViews>
  <sheetFormatPr defaultRowHeight="15" x14ac:dyDescent="0.25"/>
  <sheetData>
    <row r="3" spans="1:1" x14ac:dyDescent="0.25">
      <c r="A3" t="s">
        <v>3</v>
      </c>
    </row>
    <row r="19" spans="1:17" x14ac:dyDescent="0.25">
      <c r="A19" s="8">
        <v>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>
        <f>J25-K23</f>
        <v>0</v>
      </c>
      <c r="M19" s="9"/>
      <c r="N19" s="10"/>
      <c r="O19" s="10"/>
      <c r="P19" s="10"/>
      <c r="Q19" s="10"/>
    </row>
    <row r="20" spans="1:17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 t="s">
        <v>68</v>
      </c>
      <c r="P22" s="10"/>
      <c r="Q22" s="10"/>
    </row>
    <row r="23" spans="1:17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0">
        <f>G57</f>
        <v>13000</v>
      </c>
      <c r="L23" s="40"/>
      <c r="M23" s="10"/>
      <c r="N23" s="10"/>
      <c r="O23" s="10"/>
      <c r="P23" s="10"/>
      <c r="Q23" s="10"/>
    </row>
    <row r="24" spans="1:17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25">
      <c r="A25" s="5">
        <v>4</v>
      </c>
      <c r="B25" s="9"/>
      <c r="C25" s="9"/>
      <c r="D25" s="9"/>
      <c r="E25" s="9"/>
      <c r="F25" s="9"/>
      <c r="G25" s="9"/>
      <c r="H25" s="9"/>
      <c r="I25" s="9"/>
      <c r="J25" s="9">
        <f>H31-I28</f>
        <v>13000</v>
      </c>
      <c r="K25" s="9"/>
      <c r="L25" s="9"/>
      <c r="M25" s="9"/>
      <c r="N25" s="10"/>
      <c r="O25" s="10"/>
      <c r="P25" s="10"/>
      <c r="Q25" s="10"/>
    </row>
    <row r="26" spans="1:17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5">
      <c r="A28" s="10"/>
      <c r="B28" s="10"/>
      <c r="C28" s="10"/>
      <c r="D28" s="10"/>
      <c r="E28" s="10"/>
      <c r="F28" s="10"/>
      <c r="G28" s="10"/>
      <c r="H28" s="10"/>
      <c r="I28" s="40">
        <f>G56</f>
        <v>8000</v>
      </c>
      <c r="J28" s="40"/>
      <c r="K28" s="10"/>
      <c r="L28" s="10"/>
      <c r="M28" s="10"/>
      <c r="N28" s="10"/>
      <c r="O28" s="10"/>
      <c r="P28" s="10"/>
      <c r="Q28" s="10"/>
    </row>
    <row r="29" spans="1:17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25">
      <c r="A31" s="5">
        <v>3</v>
      </c>
      <c r="B31" s="9"/>
      <c r="C31" s="9"/>
      <c r="D31" s="9"/>
      <c r="E31" s="9"/>
      <c r="F31" s="9"/>
      <c r="G31" s="9"/>
      <c r="H31" s="9">
        <f>F37-G34</f>
        <v>21000</v>
      </c>
      <c r="I31" s="9"/>
      <c r="J31" s="9"/>
      <c r="K31" s="9"/>
      <c r="L31" s="9"/>
      <c r="M31" s="9"/>
      <c r="N31" s="10"/>
      <c r="O31" s="10"/>
      <c r="P31" s="11"/>
      <c r="Q31" s="10"/>
    </row>
    <row r="32" spans="1:17" x14ac:dyDescent="0.25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0"/>
      <c r="O32" s="10"/>
      <c r="P32" s="10"/>
      <c r="Q32" s="10"/>
    </row>
    <row r="33" spans="1:17" x14ac:dyDescent="0.25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0"/>
      <c r="O33" s="10"/>
      <c r="P33" s="10"/>
      <c r="Q33" s="10"/>
    </row>
    <row r="34" spans="1:17" x14ac:dyDescent="0.25">
      <c r="A34" s="10"/>
      <c r="B34" s="10"/>
      <c r="C34" s="10"/>
      <c r="D34" s="10"/>
      <c r="E34" s="10"/>
      <c r="F34" s="10"/>
      <c r="G34" s="40">
        <f>G55</f>
        <v>4000</v>
      </c>
      <c r="H34" s="4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25">
      <c r="A37" s="5">
        <v>2</v>
      </c>
      <c r="B37" s="9"/>
      <c r="C37" s="9"/>
      <c r="D37" s="9"/>
      <c r="E37" s="9"/>
      <c r="F37" s="9">
        <f>D43-E40</f>
        <v>25000</v>
      </c>
      <c r="G37" s="9"/>
      <c r="H37" s="9"/>
      <c r="I37" s="9"/>
      <c r="J37" s="9"/>
      <c r="K37" s="9"/>
      <c r="L37" s="9"/>
      <c r="M37" s="9"/>
      <c r="N37" s="10"/>
      <c r="O37" s="10"/>
      <c r="P37" s="10"/>
      <c r="Q37" s="10"/>
    </row>
    <row r="38" spans="1:17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25">
      <c r="A40" s="5"/>
      <c r="B40" s="12"/>
      <c r="C40" s="12"/>
      <c r="D40" s="12"/>
      <c r="E40" s="39">
        <f>G54</f>
        <v>5000</v>
      </c>
      <c r="F40" s="39"/>
      <c r="G40" s="12"/>
      <c r="H40" s="12"/>
      <c r="I40" s="12"/>
      <c r="J40" s="12"/>
      <c r="K40" s="12"/>
      <c r="L40" s="12"/>
      <c r="M40" s="12"/>
      <c r="N40" s="10"/>
      <c r="O40" s="10"/>
      <c r="P40" s="10"/>
      <c r="Q40" s="10"/>
    </row>
    <row r="41" spans="1:17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25">
      <c r="A43" s="5">
        <v>1</v>
      </c>
      <c r="B43" s="9"/>
      <c r="C43" s="9"/>
      <c r="D43" s="9">
        <f>B49-C46</f>
        <v>30000</v>
      </c>
      <c r="E43" s="9"/>
      <c r="F43" s="9"/>
      <c r="G43" s="9"/>
      <c r="H43" s="9"/>
      <c r="I43" s="9"/>
      <c r="J43" s="9"/>
      <c r="K43" s="9"/>
      <c r="L43" s="9"/>
      <c r="M43" s="9"/>
      <c r="N43" s="10"/>
      <c r="O43" s="10"/>
      <c r="P43" s="10"/>
      <c r="Q43" s="10"/>
    </row>
    <row r="44" spans="1:17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5.75" x14ac:dyDescent="0.25">
      <c r="A46" s="5"/>
      <c r="B46" s="12"/>
      <c r="C46" s="38">
        <f>G53</f>
        <v>15000</v>
      </c>
      <c r="D46" s="38"/>
      <c r="E46" s="12"/>
      <c r="F46" s="12"/>
      <c r="G46" s="12"/>
      <c r="H46" s="12"/>
      <c r="I46" s="12"/>
      <c r="J46" s="12"/>
      <c r="K46" s="12"/>
      <c r="L46" s="12"/>
      <c r="M46" s="12"/>
      <c r="N46" s="10"/>
      <c r="O46" s="10"/>
      <c r="P46" s="10"/>
      <c r="Q46" s="10"/>
    </row>
    <row r="47" spans="1:1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x14ac:dyDescent="0.25">
      <c r="A49" s="5">
        <v>0</v>
      </c>
      <c r="B49" s="9">
        <f>D53</f>
        <v>45000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10"/>
      <c r="P49" s="10"/>
      <c r="Q49" s="10"/>
    </row>
    <row r="50" spans="1:17" ht="18" x14ac:dyDescent="0.35">
      <c r="A50" s="13" t="s">
        <v>1</v>
      </c>
      <c r="B50" s="5">
        <v>2005</v>
      </c>
      <c r="C50" s="5"/>
      <c r="D50" s="5">
        <v>2006</v>
      </c>
      <c r="E50" s="5"/>
      <c r="F50" s="5">
        <v>2007</v>
      </c>
      <c r="G50" s="5"/>
      <c r="H50" s="5">
        <v>2008</v>
      </c>
      <c r="I50" s="5"/>
      <c r="J50" s="5">
        <v>2009</v>
      </c>
      <c r="K50" s="5"/>
      <c r="L50" s="5">
        <v>2010</v>
      </c>
      <c r="M50" s="10"/>
      <c r="N50" s="13" t="s">
        <v>4</v>
      </c>
      <c r="O50" s="10"/>
      <c r="P50" s="10"/>
      <c r="Q50" s="10"/>
    </row>
    <row r="52" spans="1:17" ht="18.75" x14ac:dyDescent="0.3">
      <c r="A52" s="14"/>
      <c r="B52" s="14" t="s">
        <v>0</v>
      </c>
      <c r="C52" s="14" t="s">
        <v>52</v>
      </c>
      <c r="D52" s="14"/>
      <c r="E52" s="14"/>
      <c r="F52" s="14" t="s">
        <v>53</v>
      </c>
      <c r="G52" s="14"/>
      <c r="H52" s="14"/>
      <c r="I52" s="14" t="s">
        <v>70</v>
      </c>
      <c r="J52" s="14"/>
      <c r="K52" s="14"/>
      <c r="L52" s="14"/>
    </row>
    <row r="53" spans="1:17" ht="21.75" x14ac:dyDescent="0.35">
      <c r="A53" s="14"/>
      <c r="B53" s="14">
        <v>0</v>
      </c>
      <c r="C53" s="14" t="s">
        <v>67</v>
      </c>
      <c r="D53" s="14">
        <v>45000</v>
      </c>
      <c r="E53" s="14"/>
      <c r="F53" s="14" t="s">
        <v>55</v>
      </c>
      <c r="G53" s="14">
        <v>15000</v>
      </c>
      <c r="H53" s="14"/>
      <c r="I53" s="14">
        <f>G53/D53</f>
        <v>0.33333333333333331</v>
      </c>
      <c r="J53" s="14"/>
      <c r="K53" s="14"/>
      <c r="L53" s="14"/>
      <c r="N53" s="29" t="s">
        <v>69</v>
      </c>
    </row>
    <row r="54" spans="1:17" ht="21.75" x14ac:dyDescent="0.35">
      <c r="A54" s="14"/>
      <c r="B54" s="14">
        <v>1</v>
      </c>
      <c r="C54" s="14"/>
      <c r="D54" s="14">
        <f>D53-G53</f>
        <v>30000</v>
      </c>
      <c r="E54" s="14"/>
      <c r="F54" s="14" t="s">
        <v>56</v>
      </c>
      <c r="G54" s="14">
        <v>5000</v>
      </c>
      <c r="H54" s="14"/>
      <c r="I54" s="14">
        <f>G54/D54</f>
        <v>0.16666666666666666</v>
      </c>
      <c r="J54" s="14"/>
      <c r="K54" s="14"/>
      <c r="L54" s="14"/>
    </row>
    <row r="55" spans="1:17" ht="21.75" x14ac:dyDescent="0.35">
      <c r="A55" s="14"/>
      <c r="B55" s="14">
        <v>2</v>
      </c>
      <c r="C55" s="14"/>
      <c r="D55" s="14">
        <f t="shared" ref="D55:D58" si="0">D54-G54</f>
        <v>25000</v>
      </c>
      <c r="E55" s="14"/>
      <c r="F55" s="14" t="s">
        <v>57</v>
      </c>
      <c r="G55" s="14">
        <v>4000</v>
      </c>
      <c r="H55" s="14"/>
      <c r="I55" s="14">
        <f t="shared" ref="I55:I57" si="1">G55/D55</f>
        <v>0.16</v>
      </c>
      <c r="J55" s="14"/>
      <c r="K55" s="14"/>
      <c r="L55" s="14"/>
    </row>
    <row r="56" spans="1:17" ht="21.75" x14ac:dyDescent="0.35">
      <c r="A56" s="14"/>
      <c r="B56" s="14">
        <v>3</v>
      </c>
      <c r="C56" s="14"/>
      <c r="D56" s="14">
        <f t="shared" si="0"/>
        <v>21000</v>
      </c>
      <c r="E56" s="14"/>
      <c r="F56" s="14" t="s">
        <v>58</v>
      </c>
      <c r="G56" s="14">
        <v>8000</v>
      </c>
      <c r="H56" s="14"/>
      <c r="I56" s="14">
        <f t="shared" si="1"/>
        <v>0.38095238095238093</v>
      </c>
      <c r="J56" s="14"/>
      <c r="K56" s="14"/>
      <c r="L56" s="14"/>
    </row>
    <row r="57" spans="1:17" ht="21.75" x14ac:dyDescent="0.35">
      <c r="A57" s="14"/>
      <c r="B57" s="14">
        <v>4</v>
      </c>
      <c r="C57" s="14"/>
      <c r="D57" s="14">
        <f t="shared" si="0"/>
        <v>13000</v>
      </c>
      <c r="E57" s="14"/>
      <c r="F57" s="14" t="s">
        <v>59</v>
      </c>
      <c r="G57" s="14">
        <v>13000</v>
      </c>
      <c r="H57" s="14"/>
      <c r="I57" s="14">
        <f t="shared" si="1"/>
        <v>1</v>
      </c>
      <c r="J57" s="14"/>
      <c r="K57" s="14"/>
      <c r="L57" s="14"/>
    </row>
    <row r="58" spans="1:17" ht="18.75" x14ac:dyDescent="0.3">
      <c r="A58" s="14"/>
      <c r="B58" s="14">
        <v>5</v>
      </c>
      <c r="C58" s="15"/>
      <c r="D58" s="14">
        <f t="shared" si="0"/>
        <v>0</v>
      </c>
      <c r="E58" s="14"/>
      <c r="F58" s="14"/>
      <c r="G58" s="14"/>
      <c r="H58" s="14"/>
      <c r="I58" s="14"/>
      <c r="J58" s="14"/>
      <c r="K58" s="14"/>
      <c r="L58" s="14"/>
    </row>
    <row r="59" spans="1:17" ht="18.75" x14ac:dyDescent="0.3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4"/>
      <c r="L59" s="14"/>
    </row>
    <row r="60" spans="1:17" x14ac:dyDescent="0.25">
      <c r="B60" s="1"/>
      <c r="C60" s="1"/>
    </row>
    <row r="61" spans="1:17" x14ac:dyDescent="0.25">
      <c r="B61" s="1"/>
      <c r="C61" s="1"/>
    </row>
    <row r="62" spans="1:17" x14ac:dyDescent="0.25">
      <c r="B62" s="1"/>
      <c r="C62" s="1"/>
    </row>
    <row r="63" spans="1:17" x14ac:dyDescent="0.25">
      <c r="B63" s="1"/>
      <c r="C63" s="1"/>
    </row>
    <row r="64" spans="1:17" x14ac:dyDescent="0.25">
      <c r="B64" s="1"/>
      <c r="C64" s="1"/>
    </row>
    <row r="67" spans="2:9" x14ac:dyDescent="0.25">
      <c r="B67" s="1"/>
      <c r="C67" s="1"/>
    </row>
    <row r="68" spans="2:9" x14ac:dyDescent="0.25">
      <c r="B68" s="1"/>
      <c r="C68" s="3"/>
    </row>
    <row r="69" spans="2:9" x14ac:dyDescent="0.25">
      <c r="B69" s="1"/>
      <c r="C69" s="3"/>
    </row>
    <row r="70" spans="2:9" x14ac:dyDescent="0.25">
      <c r="B70" s="1"/>
      <c r="C70" s="3"/>
    </row>
    <row r="71" spans="2:9" x14ac:dyDescent="0.25">
      <c r="B71" s="1"/>
      <c r="C71" s="3"/>
    </row>
    <row r="72" spans="2:9" x14ac:dyDescent="0.25">
      <c r="B72" s="1"/>
    </row>
    <row r="73" spans="2:9" x14ac:dyDescent="0.25">
      <c r="B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D75" s="4"/>
      <c r="E75" s="3"/>
    </row>
    <row r="76" spans="2:9" x14ac:dyDescent="0.25">
      <c r="B76" s="1"/>
      <c r="D76" s="4"/>
      <c r="E76" s="3"/>
      <c r="I76" s="2"/>
    </row>
    <row r="77" spans="2:9" x14ac:dyDescent="0.25">
      <c r="B77" s="1"/>
      <c r="D77" s="4"/>
      <c r="E77" s="3"/>
      <c r="I77" s="2"/>
    </row>
    <row r="78" spans="2:9" x14ac:dyDescent="0.25">
      <c r="B78" s="1"/>
      <c r="D78" s="4"/>
      <c r="E78" s="3"/>
    </row>
    <row r="79" spans="2:9" x14ac:dyDescent="0.25">
      <c r="B79" s="1"/>
      <c r="D79" s="5"/>
      <c r="E79" s="3"/>
    </row>
    <row r="80" spans="2:9" x14ac:dyDescent="0.25">
      <c r="B80" s="1"/>
    </row>
  </sheetData>
  <mergeCells count="5">
    <mergeCell ref="C46:D46"/>
    <mergeCell ref="E40:F40"/>
    <mergeCell ref="G34:H34"/>
    <mergeCell ref="I28:J28"/>
    <mergeCell ref="K23:L2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3"/>
  <sheetViews>
    <sheetView topLeftCell="A31" workbookViewId="0">
      <selection activeCell="T37" sqref="T37"/>
    </sheetView>
  </sheetViews>
  <sheetFormatPr defaultRowHeight="15" x14ac:dyDescent="0.25"/>
  <cols>
    <col min="2" max="2" width="9.28515625" bestFit="1" customWidth="1"/>
    <col min="3" max="3" width="10.7109375" bestFit="1" customWidth="1"/>
    <col min="4" max="4" width="9.28515625" bestFit="1" customWidth="1"/>
    <col min="7" max="7" width="12.42578125" customWidth="1"/>
    <col min="8" max="8" width="10.7109375" bestFit="1" customWidth="1"/>
    <col min="12" max="12" width="14.28515625" customWidth="1"/>
  </cols>
  <sheetData>
    <row r="1" spans="2:19" ht="18.75" x14ac:dyDescent="0.3">
      <c r="B1" s="28" t="s">
        <v>19</v>
      </c>
    </row>
    <row r="3" spans="2:19" ht="18.75" x14ac:dyDescent="0.3">
      <c r="B3" s="14" t="s">
        <v>18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2:19" ht="21" x14ac:dyDescent="0.3">
      <c r="B4" s="14" t="s">
        <v>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2:19" ht="18.75" x14ac:dyDescent="0.3">
      <c r="B6" s="14" t="s">
        <v>24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19" ht="18.75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19" ht="18.75" x14ac:dyDescent="0.3">
      <c r="B8" s="14" t="s">
        <v>20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8.75" x14ac:dyDescent="0.3">
      <c r="B9" s="14" t="s">
        <v>25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2:19" ht="18.75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2:19" ht="20.25" x14ac:dyDescent="0.35"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2:19" ht="20.25" x14ac:dyDescent="0.35">
      <c r="B12" s="14" t="s">
        <v>22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2:19" ht="18.75" x14ac:dyDescent="0.3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2:19" ht="18.75" x14ac:dyDescent="0.3">
      <c r="B14" s="14" t="s">
        <v>26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2:19" ht="18.75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19" ht="21" x14ac:dyDescent="0.35">
      <c r="B16" s="31" t="s">
        <v>0</v>
      </c>
      <c r="C16" s="31" t="s">
        <v>27</v>
      </c>
      <c r="D16" s="29" t="s">
        <v>28</v>
      </c>
      <c r="E16" s="29" t="s">
        <v>29</v>
      </c>
      <c r="F16" s="29" t="s">
        <v>30</v>
      </c>
      <c r="G16" s="29" t="s">
        <v>31</v>
      </c>
      <c r="H16" s="29" t="s">
        <v>32</v>
      </c>
      <c r="I16" s="29" t="s">
        <v>33</v>
      </c>
      <c r="J16" s="29"/>
      <c r="K16" s="29"/>
      <c r="L16" s="29"/>
      <c r="M16" s="14"/>
      <c r="N16" s="14"/>
      <c r="O16" s="14"/>
      <c r="P16" s="14"/>
      <c r="Q16" s="14"/>
      <c r="R16" s="14"/>
      <c r="S16" s="14"/>
    </row>
    <row r="17" spans="1:27" ht="21" x14ac:dyDescent="0.35">
      <c r="B17" s="31">
        <v>0</v>
      </c>
      <c r="C17" s="29">
        <v>100000</v>
      </c>
      <c r="D17" s="29">
        <f>'diagramma di Lexis'!I53</f>
        <v>0.33333333333333331</v>
      </c>
      <c r="E17" s="29">
        <f>C17*D17</f>
        <v>33333.333333333328</v>
      </c>
      <c r="F17" s="29">
        <f>1-D17</f>
        <v>0.66666666666666674</v>
      </c>
      <c r="G17" s="33">
        <f>C17-E17/2</f>
        <v>83333.333333333343</v>
      </c>
      <c r="H17" s="33">
        <f>G17+G18+G19+G20+G21</f>
        <v>247777.77777777781</v>
      </c>
      <c r="I17" s="29">
        <f>H17/C17</f>
        <v>2.4777777777777783</v>
      </c>
      <c r="J17" s="29"/>
      <c r="K17" s="29"/>
      <c r="L17" s="29"/>
    </row>
    <row r="18" spans="1:27" ht="21" x14ac:dyDescent="0.35">
      <c r="B18" s="31">
        <v>1</v>
      </c>
      <c r="C18" s="29">
        <f>C17-E17</f>
        <v>66666.666666666672</v>
      </c>
      <c r="D18" s="29">
        <f>'diagramma di Lexis'!I54</f>
        <v>0.16666666666666666</v>
      </c>
      <c r="E18" s="29">
        <f>C18*D18</f>
        <v>11111.111111111111</v>
      </c>
      <c r="F18" s="29">
        <f t="shared" ref="F18:F21" si="0">1-D18</f>
        <v>0.83333333333333337</v>
      </c>
      <c r="G18" s="33">
        <f t="shared" ref="G18:G21" si="1">C18-E18/2</f>
        <v>61111.111111111117</v>
      </c>
      <c r="H18" s="33">
        <f>G18+G19+G20+G21+G22</f>
        <v>164444.44444444444</v>
      </c>
      <c r="I18" s="29">
        <f t="shared" ref="I18:I21" si="2">H18/C18</f>
        <v>2.4666666666666663</v>
      </c>
      <c r="J18" s="29"/>
      <c r="K18" s="29"/>
      <c r="L18" s="29"/>
    </row>
    <row r="19" spans="1:27" ht="21.75" thickBot="1" x14ac:dyDescent="0.4">
      <c r="B19" s="31">
        <v>2</v>
      </c>
      <c r="C19" s="29">
        <f>C18-E18</f>
        <v>55555.555555555562</v>
      </c>
      <c r="D19" s="29">
        <f>'diagramma di Lexis'!I55</f>
        <v>0.16</v>
      </c>
      <c r="E19" s="29">
        <f t="shared" ref="E19:E21" si="3">C19*D19</f>
        <v>8888.8888888888905</v>
      </c>
      <c r="F19" s="29">
        <f t="shared" si="0"/>
        <v>0.84</v>
      </c>
      <c r="G19" s="33">
        <f t="shared" si="1"/>
        <v>51111.111111111117</v>
      </c>
      <c r="H19" s="33">
        <f t="shared" ref="H19:H21" si="4">G19+G20+G21+G22+G23</f>
        <v>103333.33333333336</v>
      </c>
      <c r="I19" s="29">
        <f t="shared" si="2"/>
        <v>1.8600000000000003</v>
      </c>
      <c r="J19" s="29"/>
      <c r="K19" s="29"/>
      <c r="L19" s="29"/>
      <c r="N19" s="17" t="s">
        <v>2</v>
      </c>
      <c r="P19" s="6" t="s">
        <v>45</v>
      </c>
      <c r="Q19" s="24" t="s">
        <v>34</v>
      </c>
      <c r="R19" s="16"/>
      <c r="S19" t="s">
        <v>44</v>
      </c>
    </row>
    <row r="20" spans="1:27" ht="18.75" customHeight="1" x14ac:dyDescent="0.35">
      <c r="B20" s="31">
        <v>3</v>
      </c>
      <c r="C20" s="29">
        <f t="shared" ref="C20:C22" si="5">C19-E19</f>
        <v>46666.666666666672</v>
      </c>
      <c r="D20" s="29">
        <f>'diagramma di Lexis'!I56</f>
        <v>0.38095238095238093</v>
      </c>
      <c r="E20" s="29">
        <f t="shared" si="3"/>
        <v>17777.777777777777</v>
      </c>
      <c r="F20" s="29">
        <f t="shared" si="0"/>
        <v>0.61904761904761907</v>
      </c>
      <c r="G20" s="33">
        <f t="shared" si="1"/>
        <v>37777.777777777781</v>
      </c>
      <c r="H20" s="33">
        <f t="shared" si="4"/>
        <v>52222.222222222226</v>
      </c>
      <c r="I20" s="29">
        <f t="shared" si="2"/>
        <v>1.1190476190476191</v>
      </c>
      <c r="J20" s="29"/>
      <c r="K20" s="29"/>
      <c r="L20" s="29"/>
      <c r="N20" s="17"/>
      <c r="O20" s="10"/>
      <c r="P20" s="10"/>
      <c r="Q20" s="18"/>
      <c r="R20" s="10"/>
    </row>
    <row r="21" spans="1:27" ht="21" x14ac:dyDescent="0.35">
      <c r="B21" s="31">
        <v>4</v>
      </c>
      <c r="C21" s="29">
        <f t="shared" si="5"/>
        <v>28888.888888888894</v>
      </c>
      <c r="D21" s="29">
        <f>'diagramma di Lexis'!I57</f>
        <v>1</v>
      </c>
      <c r="E21" s="29">
        <f t="shared" si="3"/>
        <v>28888.888888888894</v>
      </c>
      <c r="F21" s="29">
        <f t="shared" si="0"/>
        <v>0</v>
      </c>
      <c r="G21" s="33">
        <f t="shared" si="1"/>
        <v>14444.444444444447</v>
      </c>
      <c r="H21" s="33">
        <f t="shared" si="4"/>
        <v>14444.444444444447</v>
      </c>
      <c r="I21" s="29">
        <f t="shared" si="2"/>
        <v>0.5</v>
      </c>
      <c r="J21" s="29"/>
      <c r="K21" s="29"/>
      <c r="L21" s="29"/>
      <c r="N21" s="17"/>
      <c r="O21" s="10"/>
      <c r="P21" s="22"/>
      <c r="R21" s="10"/>
      <c r="S21" s="15" t="s">
        <v>31</v>
      </c>
      <c r="T21" s="14" t="s">
        <v>75</v>
      </c>
    </row>
    <row r="22" spans="1:27" ht="21" x14ac:dyDescent="0.35">
      <c r="B22" s="31">
        <v>5</v>
      </c>
      <c r="C22" s="29">
        <f t="shared" si="5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34" t="s">
        <v>76</v>
      </c>
      <c r="N22" s="35"/>
      <c r="O22" s="12"/>
      <c r="P22" s="12"/>
      <c r="Q22" s="23"/>
      <c r="R22" s="12"/>
    </row>
    <row r="23" spans="1:27" ht="21" x14ac:dyDescent="0.3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N23" s="17"/>
      <c r="O23" s="10"/>
      <c r="P23" s="5"/>
      <c r="Q23" s="21"/>
      <c r="R23" s="10"/>
    </row>
    <row r="24" spans="1:27" ht="21" x14ac:dyDescent="0.3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N24" s="17"/>
      <c r="O24" s="10"/>
      <c r="P24" s="10"/>
      <c r="Q24" s="19"/>
      <c r="R24" s="10"/>
    </row>
    <row r="25" spans="1:27" ht="15" customHeight="1" x14ac:dyDescent="0.3">
      <c r="B25" s="37" t="s">
        <v>83</v>
      </c>
      <c r="N25" s="17" t="s">
        <v>0</v>
      </c>
      <c r="O25" s="9"/>
      <c r="P25" s="25" t="s">
        <v>27</v>
      </c>
      <c r="Q25" s="20"/>
      <c r="R25" s="9"/>
    </row>
    <row r="26" spans="1:27" x14ac:dyDescent="0.25">
      <c r="N26" s="7"/>
      <c r="O26" t="s">
        <v>42</v>
      </c>
      <c r="Q26" t="s">
        <v>43</v>
      </c>
    </row>
    <row r="27" spans="1:27" s="29" customFormat="1" ht="24" x14ac:dyDescent="0.45">
      <c r="A27" s="30" t="s">
        <v>78</v>
      </c>
      <c r="B27" s="29" t="s">
        <v>79</v>
      </c>
      <c r="C27" s="29" t="s">
        <v>81</v>
      </c>
      <c r="N27" s="36"/>
    </row>
    <row r="28" spans="1:27" ht="30" customHeight="1" x14ac:dyDescent="0.45">
      <c r="A28" s="27" t="s">
        <v>36</v>
      </c>
      <c r="B28" s="32" t="s">
        <v>71</v>
      </c>
      <c r="C28" s="29"/>
      <c r="D28" s="29" t="s">
        <v>77</v>
      </c>
      <c r="E28" s="29"/>
      <c r="F28" s="29"/>
      <c r="G28" s="29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30" customHeight="1" x14ac:dyDescent="0.45">
      <c r="A29" s="27" t="s">
        <v>37</v>
      </c>
      <c r="B29" s="32" t="s">
        <v>72</v>
      </c>
      <c r="C29" s="29"/>
      <c r="D29" s="29" t="s">
        <v>82</v>
      </c>
      <c r="E29" s="29"/>
      <c r="F29" s="29"/>
      <c r="G29" s="29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9.25" customHeight="1" x14ac:dyDescent="0.35">
      <c r="A30" s="27" t="s">
        <v>38</v>
      </c>
      <c r="B30" s="32" t="s">
        <v>17</v>
      </c>
      <c r="C30" s="29"/>
      <c r="D30" s="29" t="s">
        <v>80</v>
      </c>
      <c r="E30" s="29"/>
      <c r="F30" s="29"/>
      <c r="G30" s="29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9.25" customHeight="1" x14ac:dyDescent="0.45">
      <c r="A31" s="27" t="s">
        <v>39</v>
      </c>
      <c r="B31" s="32" t="s">
        <v>73</v>
      </c>
      <c r="C31" s="29"/>
      <c r="D31" s="29"/>
      <c r="E31" s="29"/>
      <c r="F31" s="29"/>
      <c r="G31" s="29" t="s">
        <v>87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7.75" customHeight="1" x14ac:dyDescent="0.45">
      <c r="A32" s="27" t="s">
        <v>40</v>
      </c>
      <c r="B32" s="32" t="s">
        <v>74</v>
      </c>
      <c r="C32" s="29"/>
      <c r="D32" s="29"/>
      <c r="E32" s="29"/>
      <c r="F32" s="29"/>
      <c r="G32" s="29"/>
      <c r="H32" s="14"/>
      <c r="I32" s="14"/>
      <c r="J32" s="14"/>
      <c r="K32" s="14"/>
      <c r="L32" s="14"/>
      <c r="M32" s="14" t="s">
        <v>50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9" ht="23.25" customHeight="1" x14ac:dyDescent="0.35">
      <c r="A33" s="27" t="s">
        <v>41</v>
      </c>
      <c r="B33" s="32" t="s">
        <v>35</v>
      </c>
      <c r="C33" s="29"/>
      <c r="D33" s="29"/>
      <c r="E33" s="29"/>
      <c r="F33" s="29"/>
      <c r="G33" s="29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9" ht="18.7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9" ht="18.7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9" ht="18.75" x14ac:dyDescent="0.3">
      <c r="A36" s="14"/>
      <c r="B36" s="26" t="s">
        <v>46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9" spans="1:29" ht="18.75" x14ac:dyDescent="0.3">
      <c r="B39" s="28" t="s">
        <v>47</v>
      </c>
    </row>
    <row r="41" spans="1:29" ht="24.75" customHeight="1" x14ac:dyDescent="0.35">
      <c r="A41" s="30" t="s">
        <v>36</v>
      </c>
      <c r="B41" s="29" t="s">
        <v>96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ht="24.75" customHeight="1" x14ac:dyDescent="0.45">
      <c r="A42" s="30"/>
      <c r="B42" s="29" t="s">
        <v>97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ht="24.75" customHeight="1" x14ac:dyDescent="0.35">
      <c r="A43" s="30" t="s">
        <v>37</v>
      </c>
      <c r="B43" s="29" t="s">
        <v>90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9.25" customHeight="1" x14ac:dyDescent="0.45">
      <c r="A44" s="30" t="s">
        <v>38</v>
      </c>
      <c r="B44" s="29" t="s">
        <v>84</v>
      </c>
      <c r="C44" s="29"/>
      <c r="D44" s="29"/>
      <c r="E44" s="29"/>
      <c r="F44" s="29"/>
      <c r="G44" s="29"/>
      <c r="H44" s="29"/>
      <c r="J44" s="29" t="s">
        <v>91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ht="25.5" customHeight="1" x14ac:dyDescent="0.35">
      <c r="A45" s="30" t="s">
        <v>39</v>
      </c>
      <c r="B45" s="29" t="s">
        <v>85</v>
      </c>
      <c r="C45" s="29"/>
      <c r="D45" s="29"/>
      <c r="E45" s="29"/>
      <c r="F45" s="29"/>
      <c r="G45" s="29"/>
      <c r="H45" s="29"/>
      <c r="I45" s="29"/>
      <c r="J45" s="29" t="s">
        <v>48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ht="21.75" customHeight="1" x14ac:dyDescent="0.35">
      <c r="A46" s="29"/>
      <c r="B46" s="29" t="s">
        <v>88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ht="21.75" customHeight="1" x14ac:dyDescent="0.35">
      <c r="A47" s="29"/>
      <c r="B47" s="29" t="s">
        <v>49</v>
      </c>
      <c r="C47" s="29"/>
      <c r="D47" s="29"/>
      <c r="E47" s="29"/>
      <c r="F47" s="29"/>
      <c r="G47" s="29"/>
      <c r="H47" s="29" t="s">
        <v>89</v>
      </c>
      <c r="I47" s="29"/>
      <c r="J47" s="29"/>
      <c r="K47" s="29"/>
      <c r="L47" s="29"/>
      <c r="M47" s="29"/>
      <c r="N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ht="30" customHeight="1" x14ac:dyDescent="0.35">
      <c r="A48" s="30" t="s">
        <v>40</v>
      </c>
      <c r="B48" s="29" t="s">
        <v>86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 ht="28.5" customHeight="1" x14ac:dyDescent="0.35">
      <c r="A49" s="30" t="s">
        <v>41</v>
      </c>
      <c r="B49" s="29" t="s">
        <v>92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ht="27" customHeight="1" x14ac:dyDescent="0.45">
      <c r="A50" s="29"/>
      <c r="B50" s="29" t="s">
        <v>93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ht="24" customHeight="1" x14ac:dyDescent="0.35">
      <c r="A51" s="29"/>
      <c r="B51" s="29" t="s">
        <v>94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ht="22.5" customHeight="1" x14ac:dyDescent="0.35">
      <c r="B52" s="29" t="s">
        <v>51</v>
      </c>
    </row>
    <row r="53" spans="1:29" ht="26.25" customHeight="1" x14ac:dyDescent="0.45">
      <c r="B53" s="29" t="s">
        <v>95</v>
      </c>
    </row>
  </sheetData>
  <phoneticPr fontId="19" type="noConversion"/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eserdati</vt:lpstr>
      <vt:lpstr>diagramma di Lexis</vt:lpstr>
      <vt:lpstr>Tavola di mortalità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2016-04-10T06:06:29Z</dcterms:created>
  <dcterms:modified xsi:type="dcterms:W3CDTF">2020-03-19T13:41:41Z</dcterms:modified>
</cp:coreProperties>
</file>