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lessandra\Documents\didattica\Demografia\compiti esami\"/>
    </mc:Choice>
  </mc:AlternateContent>
  <bookViews>
    <workbookView xWindow="0" yWindow="0" windowWidth="16000" windowHeight="4820"/>
  </bookViews>
  <sheets>
    <sheet name="Foglio1" sheetId="1" r:id="rId1"/>
    <sheet name="Foglio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5" i="1"/>
  <c r="G32" i="1"/>
  <c r="G30" i="1"/>
  <c r="G28" i="1"/>
  <c r="G26" i="1"/>
  <c r="E16" i="1"/>
  <c r="F16" i="1" s="1"/>
  <c r="G16" i="1"/>
  <c r="E17" i="1"/>
  <c r="F17" i="1" s="1"/>
  <c r="G17" i="1"/>
  <c r="E18" i="1"/>
  <c r="F18" i="1"/>
  <c r="G18" i="1"/>
  <c r="E19" i="1"/>
  <c r="F19" i="1"/>
  <c r="G19" i="1"/>
  <c r="E20" i="1"/>
  <c r="F20" i="1" s="1"/>
  <c r="G20" i="1"/>
  <c r="E21" i="1"/>
  <c r="F21" i="1" s="1"/>
  <c r="G21" i="1"/>
  <c r="E22" i="1"/>
  <c r="F22" i="1"/>
  <c r="G22" i="1"/>
  <c r="E23" i="1"/>
  <c r="F23" i="1"/>
  <c r="G23" i="1"/>
  <c r="E24" i="1"/>
  <c r="F24" i="1" s="1"/>
  <c r="G24" i="1"/>
  <c r="E15" i="1"/>
  <c r="F15" i="1"/>
  <c r="G15" i="1"/>
  <c r="G14" i="1"/>
  <c r="F14" i="1"/>
  <c r="E14" i="1"/>
  <c r="C16" i="1"/>
  <c r="C17" i="1"/>
  <c r="C18" i="1" s="1"/>
  <c r="C19" i="1" s="1"/>
  <c r="C20" i="1" s="1"/>
  <c r="C21" i="1" s="1"/>
  <c r="C22" i="1" s="1"/>
  <c r="C23" i="1" s="1"/>
  <c r="C24" i="1" s="1"/>
  <c r="C15" i="1"/>
  <c r="I20" i="2"/>
  <c r="K19" i="2"/>
  <c r="O18" i="2"/>
  <c r="M18" i="2"/>
  <c r="K16" i="2"/>
  <c r="F13" i="2"/>
  <c r="F12" i="2"/>
  <c r="F11" i="2"/>
  <c r="F10" i="2"/>
</calcChain>
</file>

<file path=xl/sharedStrings.xml><?xml version="1.0" encoding="utf-8"?>
<sst xmlns="http://schemas.openxmlformats.org/spreadsheetml/2006/main" count="47" uniqueCount="46">
  <si>
    <t>2.</t>
  </si>
  <si>
    <t>DEMOGRAFICO DEL 2015:</t>
  </si>
  <si>
    <t>Popolazione al 31 dicembre 2015</t>
  </si>
  <si>
    <t>Nati</t>
  </si>
  <si>
    <t>Morti</t>
  </si>
  <si>
    <t>Saldo migratorio</t>
  </si>
  <si>
    <t>a)</t>
  </si>
  <si>
    <t>Calcolare:</t>
  </si>
  <si>
    <t>Popolazione al 1 gennaio 2015</t>
  </si>
  <si>
    <t>Quoziente di mortalità</t>
  </si>
  <si>
    <t>Tasso di incremento della popolazione r</t>
  </si>
  <si>
    <t>b)</t>
  </si>
  <si>
    <t>Es. 1</t>
  </si>
  <si>
    <t>Sia dato il seguente troncone della tavola di mortalità, Italia, Donne, 2000</t>
  </si>
  <si>
    <t>lx</t>
  </si>
  <si>
    <t>dx</t>
  </si>
  <si>
    <t>a) Quante sono le bambine che compiono il 10° compleanno?</t>
  </si>
  <si>
    <t>b)  Qual è la probabilità di morire tra il 5° e il 6° compleanno?</t>
  </si>
  <si>
    <t>c) Qual è la probabilità di sopravvivere tra il 2° e il 3° compleanno?</t>
  </si>
  <si>
    <t>d) Con che probabilità una bambina che compie il 5° compleanno</t>
  </si>
  <si>
    <t xml:space="preserve">    sopravvive fino al 10°?</t>
  </si>
  <si>
    <t>e) Qual è il numero di anni vissuti tra l'8° e il 9° compleanno?</t>
  </si>
  <si>
    <t xml:space="preserve">   </t>
  </si>
  <si>
    <t>PROVA SCRITTA DI DEMOGRAFIA</t>
  </si>
  <si>
    <t>COGNOME</t>
  </si>
  <si>
    <t>NOME</t>
  </si>
  <si>
    <t>N. MATRICOLA</t>
  </si>
  <si>
    <t xml:space="preserve">   Appello 15 ottobre 2018</t>
  </si>
  <si>
    <t>Età</t>
  </si>
  <si>
    <t xml:space="preserve"> x° compl.</t>
  </si>
  <si>
    <t xml:space="preserve">PER LA REGIONE LOMBARDIA SI CONOSCONO I SEGUENTI DAI, TRATTI DAL BILANCIO </t>
  </si>
  <si>
    <t>Quoziente di natalità</t>
  </si>
  <si>
    <t>zione della Lombardia al 1.1.2020?</t>
  </si>
  <si>
    <t>Nell'ipotesi che il tasso di incremento r rimanga costante, a quanto ammonterà la popola-</t>
  </si>
  <si>
    <t>x 1000</t>
  </si>
  <si>
    <t>Ricalcolare il tasso r in assenza di migrazioni</t>
  </si>
  <si>
    <t>Commentare</t>
  </si>
  <si>
    <t>occorre calcolare prima P al 31 dicembre come P 1.1.2015+N-M=</t>
  </si>
  <si>
    <t xml:space="preserve">   poi r =</t>
  </si>
  <si>
    <t>A quanto ammonterebbe la popolazione all'1.1.2020 applicando il tasso senza migrazioni?</t>
  </si>
  <si>
    <t>La popolazione lombarda diminuirebbe di</t>
  </si>
  <si>
    <t>abitanti in 5 anni in assenza di movimenti migratori.</t>
  </si>
  <si>
    <t>qx</t>
  </si>
  <si>
    <t>px</t>
  </si>
  <si>
    <t>Lx</t>
  </si>
  <si>
    <t>f) Quante sono le bambine viventi a 5 anni?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</si>
</sst>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0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7" xfId="0" applyBorder="1"/>
    <xf numFmtId="0" fontId="1" fillId="0" borderId="0" xfId="0" applyFont="1"/>
    <xf numFmtId="1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</cellXfs>
  <cellStyles count="2">
    <cellStyle name="Normale" xfId="0" builtinId="0"/>
    <cellStyle name="Normale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0" workbookViewId="0">
      <selection activeCell="G26" sqref="G26:G37"/>
    </sheetView>
  </sheetViews>
  <sheetFormatPr defaultRowHeight="14.75" x14ac:dyDescent="0.75"/>
  <cols>
    <col min="2" max="2" width="8.7265625" customWidth="1"/>
    <col min="5" max="5" width="10.40625" customWidth="1"/>
  </cols>
  <sheetData>
    <row r="1" spans="1:7" ht="18.5" x14ac:dyDescent="0.9">
      <c r="A1" s="2"/>
      <c r="B1" s="2"/>
      <c r="C1" s="1" t="s">
        <v>23</v>
      </c>
      <c r="D1" s="2"/>
      <c r="E1" s="2"/>
      <c r="F1" s="2"/>
      <c r="G1" s="2"/>
    </row>
    <row r="2" spans="1:7" ht="18.5" x14ac:dyDescent="0.9">
      <c r="A2" s="2"/>
      <c r="B2" s="2"/>
      <c r="C2" s="1" t="s">
        <v>27</v>
      </c>
      <c r="D2" s="2"/>
      <c r="E2" s="2"/>
      <c r="F2" s="2"/>
      <c r="G2" s="2"/>
    </row>
    <row r="3" spans="1:7" x14ac:dyDescent="0.75">
      <c r="A3" s="2"/>
      <c r="B3" s="2"/>
      <c r="C3" s="2"/>
      <c r="D3" s="2"/>
      <c r="E3" s="2"/>
      <c r="F3" s="2"/>
      <c r="G3" s="9"/>
    </row>
    <row r="4" spans="1:7" x14ac:dyDescent="0.75">
      <c r="A4" s="2"/>
      <c r="B4" s="10"/>
      <c r="C4" s="11"/>
      <c r="D4" s="11"/>
      <c r="E4" s="11"/>
      <c r="F4" s="12"/>
      <c r="G4" s="9"/>
    </row>
    <row r="5" spans="1:7" x14ac:dyDescent="0.75">
      <c r="A5" s="2"/>
      <c r="B5" s="13" t="s">
        <v>24</v>
      </c>
      <c r="C5" s="9"/>
      <c r="D5" s="9"/>
      <c r="E5" s="9" t="s">
        <v>25</v>
      </c>
      <c r="F5" s="14"/>
      <c r="G5" s="9"/>
    </row>
    <row r="6" spans="1:7" x14ac:dyDescent="0.75">
      <c r="A6" s="2"/>
      <c r="B6" s="13"/>
      <c r="C6" s="9"/>
      <c r="D6" s="9"/>
      <c r="E6" s="9"/>
      <c r="F6" s="14"/>
      <c r="G6" s="9"/>
    </row>
    <row r="7" spans="1:7" s="2" customFormat="1" x14ac:dyDescent="0.75">
      <c r="B7" s="13" t="s">
        <v>26</v>
      </c>
      <c r="C7" s="9"/>
      <c r="D7" s="9"/>
      <c r="E7" s="9"/>
      <c r="F7" s="14"/>
      <c r="G7" s="9"/>
    </row>
    <row r="8" spans="1:7" s="2" customFormat="1" x14ac:dyDescent="0.75">
      <c r="B8" s="15"/>
      <c r="C8" s="5"/>
      <c r="D8" s="5"/>
      <c r="E8" s="5"/>
      <c r="F8" s="16"/>
      <c r="G8" s="9"/>
    </row>
    <row r="9" spans="1:7" s="2" customFormat="1" x14ac:dyDescent="0.75"/>
    <row r="11" spans="1:7" x14ac:dyDescent="0.75">
      <c r="A11" s="2" t="s">
        <v>12</v>
      </c>
      <c r="B11" s="2" t="s">
        <v>13</v>
      </c>
      <c r="C11" s="2"/>
      <c r="D11" s="2"/>
      <c r="E11" s="2"/>
      <c r="F11" s="2"/>
    </row>
    <row r="12" spans="1:7" x14ac:dyDescent="0.75">
      <c r="A12" s="2"/>
      <c r="B12" s="8" t="s">
        <v>28</v>
      </c>
      <c r="C12" s="2"/>
      <c r="D12" s="2"/>
      <c r="E12" s="2"/>
      <c r="F12" s="2"/>
    </row>
    <row r="13" spans="1:7" x14ac:dyDescent="0.75">
      <c r="A13" s="2"/>
      <c r="B13" s="8" t="s">
        <v>29</v>
      </c>
      <c r="C13" s="8" t="s">
        <v>14</v>
      </c>
      <c r="D13" s="8" t="s">
        <v>15</v>
      </c>
      <c r="E13" s="20" t="s">
        <v>42</v>
      </c>
      <c r="F13" s="20" t="s">
        <v>43</v>
      </c>
      <c r="G13" s="20" t="s">
        <v>44</v>
      </c>
    </row>
    <row r="14" spans="1:7" x14ac:dyDescent="0.75">
      <c r="A14" s="2"/>
      <c r="B14" s="2">
        <v>0</v>
      </c>
      <c r="C14" s="2">
        <v>100000</v>
      </c>
      <c r="D14" s="2">
        <v>457</v>
      </c>
      <c r="E14" s="6">
        <f>D14/C14</f>
        <v>4.5700000000000003E-3</v>
      </c>
      <c r="F14" s="6">
        <f>1-E14</f>
        <v>0.99543000000000004</v>
      </c>
      <c r="G14" s="6">
        <f>(C14-0.9*D14)</f>
        <v>99588.7</v>
      </c>
    </row>
    <row r="15" spans="1:7" x14ac:dyDescent="0.75">
      <c r="A15" s="2"/>
      <c r="B15" s="2">
        <v>1</v>
      </c>
      <c r="C15" s="6">
        <f>C14-D14</f>
        <v>99543</v>
      </c>
      <c r="D15" s="2">
        <v>30</v>
      </c>
      <c r="E15" s="6">
        <f>D15/C15</f>
        <v>3.0137729423465235E-4</v>
      </c>
      <c r="F15" s="6">
        <f>1-E15</f>
        <v>0.99969862270576537</v>
      </c>
      <c r="G15" s="6">
        <f>C15-0.5*D15</f>
        <v>99528</v>
      </c>
    </row>
    <row r="16" spans="1:7" x14ac:dyDescent="0.75">
      <c r="A16" s="2"/>
      <c r="B16" s="2">
        <v>2</v>
      </c>
      <c r="C16" s="6">
        <f t="shared" ref="C16:C24" si="0">C15-D15</f>
        <v>99513</v>
      </c>
      <c r="D16" s="2">
        <v>21</v>
      </c>
      <c r="E16" s="6">
        <f t="shared" ref="E16:E24" si="1">D16/C16</f>
        <v>2.1102770492297489E-4</v>
      </c>
      <c r="F16" s="6">
        <f t="shared" ref="F16:F24" si="2">1-E16</f>
        <v>0.99978897229507702</v>
      </c>
      <c r="G16" s="6">
        <f t="shared" ref="G16:G24" si="3">C16-0.5*D16</f>
        <v>99502.5</v>
      </c>
    </row>
    <row r="17" spans="1:7" x14ac:dyDescent="0.75">
      <c r="A17" s="2"/>
      <c r="B17" s="2">
        <v>3</v>
      </c>
      <c r="C17" s="6">
        <f t="shared" si="0"/>
        <v>99492</v>
      </c>
      <c r="D17" s="2">
        <v>15</v>
      </c>
      <c r="E17" s="6">
        <f t="shared" si="1"/>
        <v>1.5076589072488241E-4</v>
      </c>
      <c r="F17" s="6">
        <f t="shared" si="2"/>
        <v>0.99984923410927506</v>
      </c>
      <c r="G17" s="6">
        <f t="shared" si="3"/>
        <v>99484.5</v>
      </c>
    </row>
    <row r="18" spans="1:7" x14ac:dyDescent="0.75">
      <c r="A18" s="2"/>
      <c r="B18" s="2">
        <v>4</v>
      </c>
      <c r="C18" s="6">
        <f t="shared" si="0"/>
        <v>99477</v>
      </c>
      <c r="D18" s="2">
        <v>12</v>
      </c>
      <c r="E18" s="6">
        <f t="shared" si="1"/>
        <v>1.206308996049338E-4</v>
      </c>
      <c r="F18" s="6">
        <f t="shared" si="2"/>
        <v>0.9998793691003951</v>
      </c>
      <c r="G18" s="6">
        <f t="shared" si="3"/>
        <v>99471</v>
      </c>
    </row>
    <row r="19" spans="1:7" x14ac:dyDescent="0.75">
      <c r="A19" s="2"/>
      <c r="B19" s="2">
        <v>5</v>
      </c>
      <c r="C19" s="6">
        <f t="shared" si="0"/>
        <v>99465</v>
      </c>
      <c r="D19" s="2">
        <v>12</v>
      </c>
      <c r="E19" s="6">
        <f t="shared" si="1"/>
        <v>1.2064545317448349E-4</v>
      </c>
      <c r="F19" s="6">
        <f t="shared" si="2"/>
        <v>0.99987935454682553</v>
      </c>
      <c r="G19" s="6">
        <f t="shared" si="3"/>
        <v>99459</v>
      </c>
    </row>
    <row r="20" spans="1:7" x14ac:dyDescent="0.75">
      <c r="A20" s="2"/>
      <c r="B20" s="2">
        <v>6</v>
      </c>
      <c r="C20" s="6">
        <f t="shared" si="0"/>
        <v>99453</v>
      </c>
      <c r="D20" s="2">
        <v>11</v>
      </c>
      <c r="E20" s="6">
        <f t="shared" si="1"/>
        <v>1.1060500940142579E-4</v>
      </c>
      <c r="F20" s="6">
        <f t="shared" si="2"/>
        <v>0.99988939499059859</v>
      </c>
      <c r="G20" s="6">
        <f t="shared" si="3"/>
        <v>99447.5</v>
      </c>
    </row>
    <row r="21" spans="1:7" x14ac:dyDescent="0.75">
      <c r="A21" s="2"/>
      <c r="B21" s="2">
        <v>7</v>
      </c>
      <c r="C21" s="6">
        <f t="shared" si="0"/>
        <v>99442</v>
      </c>
      <c r="D21" s="2">
        <v>11</v>
      </c>
      <c r="E21" s="6">
        <f t="shared" si="1"/>
        <v>1.1061724422276301E-4</v>
      </c>
      <c r="F21" s="6">
        <f t="shared" si="2"/>
        <v>0.99988938275577721</v>
      </c>
      <c r="G21" s="6">
        <f t="shared" si="3"/>
        <v>99436.5</v>
      </c>
    </row>
    <row r="22" spans="1:7" x14ac:dyDescent="0.75">
      <c r="A22" s="2"/>
      <c r="B22" s="2">
        <v>8</v>
      </c>
      <c r="C22" s="6">
        <f t="shared" si="0"/>
        <v>99431</v>
      </c>
      <c r="D22" s="2">
        <v>10</v>
      </c>
      <c r="E22" s="6">
        <f t="shared" si="1"/>
        <v>1.0057225613742193E-4</v>
      </c>
      <c r="F22" s="6">
        <f t="shared" si="2"/>
        <v>0.99989942774386253</v>
      </c>
      <c r="G22" s="6">
        <f t="shared" si="3"/>
        <v>99426</v>
      </c>
    </row>
    <row r="23" spans="1:7" x14ac:dyDescent="0.75">
      <c r="A23" s="2"/>
      <c r="B23" s="2">
        <v>9</v>
      </c>
      <c r="C23" s="6">
        <f t="shared" si="0"/>
        <v>99421</v>
      </c>
      <c r="D23" s="2">
        <v>9</v>
      </c>
      <c r="E23" s="6">
        <f t="shared" si="1"/>
        <v>9.0524134740145449E-5</v>
      </c>
      <c r="F23" s="6">
        <f t="shared" si="2"/>
        <v>0.9999094758652598</v>
      </c>
      <c r="G23" s="6">
        <f t="shared" si="3"/>
        <v>99416.5</v>
      </c>
    </row>
    <row r="24" spans="1:7" x14ac:dyDescent="0.75">
      <c r="A24" s="2"/>
      <c r="B24" s="2">
        <v>10</v>
      </c>
      <c r="C24" s="6">
        <f t="shared" si="0"/>
        <v>99412</v>
      </c>
      <c r="D24" s="2">
        <v>10</v>
      </c>
      <c r="E24" s="6">
        <f t="shared" si="1"/>
        <v>1.0059147788999316E-4</v>
      </c>
      <c r="F24" s="6">
        <f t="shared" si="2"/>
        <v>0.99989940852211001</v>
      </c>
      <c r="G24" s="6">
        <f t="shared" si="3"/>
        <v>99407</v>
      </c>
    </row>
    <row r="25" spans="1:7" x14ac:dyDescent="0.75">
      <c r="A25" s="2"/>
      <c r="B25" s="2"/>
      <c r="C25" s="2"/>
      <c r="D25" s="2"/>
      <c r="E25" s="2"/>
      <c r="F25" s="2"/>
    </row>
    <row r="26" spans="1:7" x14ac:dyDescent="0.75">
      <c r="A26" s="2" t="s">
        <v>16</v>
      </c>
      <c r="B26" s="2"/>
      <c r="C26" s="2"/>
      <c r="D26" s="2"/>
      <c r="E26" s="2"/>
      <c r="F26" s="2"/>
      <c r="G26" s="6">
        <f>C24</f>
        <v>99412</v>
      </c>
    </row>
    <row r="27" spans="1:7" x14ac:dyDescent="0.75">
      <c r="A27" s="2"/>
      <c r="B27" s="2"/>
      <c r="C27" s="2"/>
      <c r="D27" s="2"/>
      <c r="E27" s="2"/>
      <c r="F27" s="2"/>
      <c r="G27" s="6"/>
    </row>
    <row r="28" spans="1:7" x14ac:dyDescent="0.75">
      <c r="A28" s="2" t="s">
        <v>17</v>
      </c>
      <c r="B28" s="2"/>
      <c r="C28" s="2"/>
      <c r="D28" s="2"/>
      <c r="E28" s="2"/>
      <c r="F28" s="2"/>
      <c r="G28" s="6">
        <f>E19</f>
        <v>1.2064545317448349E-4</v>
      </c>
    </row>
    <row r="29" spans="1:7" x14ac:dyDescent="0.75">
      <c r="A29" s="2"/>
      <c r="B29" s="2"/>
      <c r="C29" s="2"/>
      <c r="D29" s="2"/>
      <c r="E29" s="2"/>
      <c r="F29" s="2"/>
      <c r="G29" s="6"/>
    </row>
    <row r="30" spans="1:7" x14ac:dyDescent="0.75">
      <c r="A30" s="2" t="s">
        <v>18</v>
      </c>
      <c r="B30" s="2"/>
      <c r="C30" s="2"/>
      <c r="D30" s="2"/>
      <c r="E30" s="2"/>
      <c r="F30" s="2"/>
      <c r="G30" s="6">
        <f>F16</f>
        <v>0.99978897229507702</v>
      </c>
    </row>
    <row r="31" spans="1:7" x14ac:dyDescent="0.75">
      <c r="A31" s="2"/>
      <c r="B31" s="2"/>
      <c r="C31" s="2"/>
      <c r="D31" s="2"/>
      <c r="E31" s="2"/>
      <c r="F31" s="2"/>
      <c r="G31" s="6"/>
    </row>
    <row r="32" spans="1:7" x14ac:dyDescent="0.75">
      <c r="A32" s="2" t="s">
        <v>19</v>
      </c>
      <c r="B32" s="2"/>
      <c r="C32" s="2"/>
      <c r="D32" s="2"/>
      <c r="E32" s="2"/>
      <c r="F32" s="2"/>
      <c r="G32" s="6">
        <f>C24/C19</f>
        <v>0.99946714924847935</v>
      </c>
    </row>
    <row r="33" spans="1:7" x14ac:dyDescent="0.75">
      <c r="A33" s="2" t="s">
        <v>20</v>
      </c>
      <c r="B33" s="2"/>
      <c r="C33" s="2"/>
      <c r="D33" s="2"/>
      <c r="E33" s="2"/>
      <c r="F33" s="2"/>
      <c r="G33" s="6"/>
    </row>
    <row r="34" spans="1:7" x14ac:dyDescent="0.75">
      <c r="A34" s="2"/>
      <c r="B34" s="2"/>
      <c r="C34" s="2"/>
      <c r="D34" s="2"/>
      <c r="E34" s="2"/>
      <c r="F34" s="2"/>
      <c r="G34" s="6"/>
    </row>
    <row r="35" spans="1:7" x14ac:dyDescent="0.75">
      <c r="A35" s="2" t="s">
        <v>21</v>
      </c>
      <c r="B35" s="2"/>
      <c r="C35" s="2"/>
      <c r="D35" s="2"/>
      <c r="E35" s="2"/>
      <c r="F35" s="2"/>
      <c r="G35" s="6">
        <f>G22</f>
        <v>99426</v>
      </c>
    </row>
    <row r="36" spans="1:7" x14ac:dyDescent="0.75">
      <c r="A36" s="2" t="s">
        <v>22</v>
      </c>
      <c r="B36" s="2"/>
      <c r="C36" s="2"/>
      <c r="D36" s="2"/>
      <c r="E36" s="2"/>
      <c r="F36" s="2"/>
      <c r="G36" s="6"/>
    </row>
    <row r="37" spans="1:7" x14ac:dyDescent="0.75">
      <c r="A37" s="2" t="s">
        <v>45</v>
      </c>
      <c r="B37" s="2"/>
      <c r="C37" s="2"/>
      <c r="D37" s="2"/>
      <c r="E37" s="2"/>
      <c r="F37" s="2"/>
      <c r="G37" s="6">
        <f>G19</f>
        <v>99459</v>
      </c>
    </row>
    <row r="38" spans="1:7" x14ac:dyDescent="0.75">
      <c r="A38" s="2"/>
      <c r="B38" s="2"/>
      <c r="C38" s="2"/>
      <c r="D38" s="2"/>
      <c r="E38" s="2"/>
      <c r="F38" s="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8" workbookViewId="0">
      <selection activeCell="K16" sqref="K16"/>
    </sheetView>
  </sheetViews>
  <sheetFormatPr defaultRowHeight="14.75" x14ac:dyDescent="0.75"/>
  <sheetData>
    <row r="1" spans="1:11" x14ac:dyDescent="0.75">
      <c r="A1" s="3" t="s">
        <v>0</v>
      </c>
      <c r="B1" s="3" t="s">
        <v>30</v>
      </c>
      <c r="C1" s="3"/>
      <c r="D1" s="3"/>
      <c r="E1" s="3"/>
      <c r="F1" s="3"/>
      <c r="G1" s="3"/>
      <c r="H1" s="3"/>
    </row>
    <row r="2" spans="1:11" x14ac:dyDescent="0.75">
      <c r="A2" s="3"/>
      <c r="B2" s="3" t="s">
        <v>1</v>
      </c>
      <c r="C2" s="3"/>
      <c r="D2" s="3"/>
      <c r="E2" s="3"/>
      <c r="F2" s="3"/>
      <c r="G2" s="3"/>
      <c r="H2" s="3"/>
    </row>
    <row r="3" spans="1:11" x14ac:dyDescent="0.75">
      <c r="A3" s="3"/>
      <c r="B3" s="3"/>
      <c r="C3" s="3"/>
      <c r="D3" s="3"/>
      <c r="E3" s="3"/>
      <c r="F3" s="3"/>
      <c r="G3" s="3"/>
      <c r="H3" s="3"/>
    </row>
    <row r="4" spans="1:11" ht="18" x14ac:dyDescent="0.75">
      <c r="A4" s="3"/>
      <c r="B4" s="3" t="s">
        <v>8</v>
      </c>
      <c r="F4" s="17">
        <v>10002615</v>
      </c>
      <c r="G4" s="3"/>
      <c r="H4" s="4"/>
    </row>
    <row r="5" spans="1:11" x14ac:dyDescent="0.75">
      <c r="A5" s="3"/>
      <c r="B5" s="3" t="s">
        <v>3</v>
      </c>
      <c r="C5" s="3"/>
      <c r="D5" s="3"/>
      <c r="E5" s="3"/>
      <c r="F5" s="18">
        <v>84149</v>
      </c>
      <c r="G5" s="3"/>
      <c r="H5" s="3"/>
    </row>
    <row r="6" spans="1:11" x14ac:dyDescent="0.75">
      <c r="A6" s="3"/>
      <c r="B6" s="3" t="s">
        <v>4</v>
      </c>
      <c r="C6" s="2"/>
      <c r="D6" s="2"/>
      <c r="E6" s="2"/>
      <c r="F6" s="18">
        <v>99470</v>
      </c>
      <c r="G6" s="3"/>
      <c r="H6" s="3"/>
    </row>
    <row r="7" spans="1:11" x14ac:dyDescent="0.75">
      <c r="A7" s="3"/>
      <c r="B7" s="3" t="s">
        <v>2</v>
      </c>
      <c r="C7" s="3"/>
      <c r="D7" s="3"/>
      <c r="E7" s="3"/>
      <c r="F7" s="18">
        <v>10008349</v>
      </c>
      <c r="G7" s="3"/>
      <c r="H7" s="3"/>
    </row>
    <row r="8" spans="1:11" x14ac:dyDescent="0.75">
      <c r="A8" s="3"/>
      <c r="B8" s="2"/>
      <c r="C8" s="2"/>
      <c r="D8" s="2"/>
      <c r="E8" s="2"/>
      <c r="F8" s="2"/>
      <c r="G8" s="3"/>
      <c r="H8" s="3"/>
    </row>
    <row r="9" spans="1:11" x14ac:dyDescent="0.75">
      <c r="A9" s="3" t="s">
        <v>6</v>
      </c>
      <c r="B9" s="19" t="s">
        <v>7</v>
      </c>
      <c r="C9" s="3"/>
      <c r="D9" s="3"/>
      <c r="E9" s="3"/>
      <c r="F9" s="3"/>
      <c r="G9" s="3"/>
      <c r="H9" s="3"/>
    </row>
    <row r="10" spans="1:11" x14ac:dyDescent="0.75">
      <c r="A10" s="3"/>
      <c r="B10" s="3" t="s">
        <v>5</v>
      </c>
      <c r="F10" s="7">
        <f>(F7-F4)-(F5-F6)</f>
        <v>21055</v>
      </c>
      <c r="G10" s="6"/>
      <c r="H10" s="6"/>
    </row>
    <row r="11" spans="1:11" x14ac:dyDescent="0.75">
      <c r="A11" s="3"/>
      <c r="B11" s="3" t="s">
        <v>31</v>
      </c>
      <c r="C11" s="3"/>
      <c r="D11" s="3"/>
      <c r="E11" s="3"/>
      <c r="F11" s="6">
        <f>(F5/((F4+F7)/2))*1000</f>
        <v>8.4102894793074441</v>
      </c>
      <c r="G11" s="6" t="s">
        <v>34</v>
      </c>
      <c r="H11" s="7"/>
    </row>
    <row r="12" spans="1:11" x14ac:dyDescent="0.75">
      <c r="A12" s="3"/>
      <c r="B12" s="3" t="s">
        <v>9</v>
      </c>
      <c r="C12" s="3"/>
      <c r="D12" s="3"/>
      <c r="E12" s="6"/>
      <c r="F12" s="6">
        <f>(F6/((F4+F7)/2))*1000</f>
        <v>9.9415500422668295</v>
      </c>
      <c r="G12" s="6" t="s">
        <v>34</v>
      </c>
      <c r="H12" s="6"/>
    </row>
    <row r="13" spans="1:11" x14ac:dyDescent="0.75">
      <c r="A13" s="3"/>
      <c r="B13" s="3" t="s">
        <v>10</v>
      </c>
      <c r="C13" s="3"/>
      <c r="D13" s="3"/>
      <c r="E13" s="3"/>
      <c r="F13" s="6">
        <f>LN(F7/F4)</f>
        <v>5.7308585003035706E-4</v>
      </c>
      <c r="G13" s="6"/>
      <c r="H13" s="3"/>
    </row>
    <row r="14" spans="1:11" x14ac:dyDescent="0.75">
      <c r="A14" s="2"/>
      <c r="H14" s="2"/>
    </row>
    <row r="16" spans="1:11" x14ac:dyDescent="0.75">
      <c r="A16" s="3" t="s">
        <v>11</v>
      </c>
      <c r="B16" s="3" t="s">
        <v>33</v>
      </c>
      <c r="C16" s="3"/>
      <c r="D16" s="3"/>
      <c r="E16" s="3"/>
      <c r="F16" s="3"/>
      <c r="G16" s="3"/>
      <c r="H16" s="3"/>
      <c r="K16" s="6">
        <f>F4*EXP(5*F13)</f>
        <v>10031317.889008677</v>
      </c>
    </row>
    <row r="17" spans="1:15" x14ac:dyDescent="0.75">
      <c r="A17" s="3"/>
      <c r="B17" s="3" t="s">
        <v>32</v>
      </c>
      <c r="C17" s="3"/>
      <c r="D17" s="3"/>
      <c r="E17" s="3"/>
      <c r="F17" s="3"/>
      <c r="G17" s="3"/>
      <c r="H17" s="6"/>
    </row>
    <row r="18" spans="1:15" x14ac:dyDescent="0.75">
      <c r="B18" s="3" t="s">
        <v>35</v>
      </c>
      <c r="C18" s="2"/>
      <c r="D18" s="2"/>
      <c r="E18" s="2"/>
      <c r="F18" s="2"/>
      <c r="G18" s="6" t="s">
        <v>37</v>
      </c>
      <c r="H18" s="6"/>
      <c r="I18" s="6"/>
      <c r="J18" s="6"/>
      <c r="K18" s="6"/>
      <c r="L18" s="6"/>
      <c r="M18" s="6">
        <f>F4+F5-F6</f>
        <v>9987294</v>
      </c>
      <c r="N18" s="6" t="s">
        <v>38</v>
      </c>
      <c r="O18" s="6">
        <f>LN(M18/F4)</f>
        <v>-1.5328737114292765E-3</v>
      </c>
    </row>
    <row r="19" spans="1:15" x14ac:dyDescent="0.75">
      <c r="B19" s="3" t="s">
        <v>39</v>
      </c>
      <c r="K19" s="6">
        <f>F4*EXP(5*O18)</f>
        <v>9926244.3125030771</v>
      </c>
    </row>
    <row r="20" spans="1:15" x14ac:dyDescent="0.75">
      <c r="B20" s="3" t="s">
        <v>36</v>
      </c>
      <c r="E20" s="6" t="s">
        <v>40</v>
      </c>
      <c r="I20" s="6">
        <f>F4-K19</f>
        <v>76370.68749692291</v>
      </c>
      <c r="J20" s="6" t="s">
        <v>41</v>
      </c>
      <c r="K20" s="6"/>
      <c r="L20" s="6"/>
      <c r="M20" s="6"/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De Rose</dc:creator>
  <cp:lastModifiedBy>Alessandra De Rose</cp:lastModifiedBy>
  <dcterms:created xsi:type="dcterms:W3CDTF">2018-10-12T13:42:09Z</dcterms:created>
  <dcterms:modified xsi:type="dcterms:W3CDTF">2018-10-12T14:41:13Z</dcterms:modified>
</cp:coreProperties>
</file>