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19440" windowHeight="8616" activeTab="1"/>
  </bookViews>
  <sheets>
    <sheet name="Es.1" sheetId="1" r:id="rId1"/>
    <sheet name="Es.2" sheetId="2" r:id="rId2"/>
    <sheet name="schema Lexis" sheetId="3" r:id="rId3"/>
  </sheets>
  <definedNames>
    <definedName name="_xlnm.Print_Area" localSheetId="1">Es.2!$A$1:$Q$12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N8" i="2"/>
  <c r="L8" i="2"/>
  <c r="P11" i="2" l="1"/>
  <c r="P12" i="2" s="1"/>
  <c r="N11" i="2"/>
  <c r="P9" i="2"/>
  <c r="N9" i="2"/>
  <c r="N12" i="2" s="1"/>
  <c r="L9" i="2"/>
  <c r="L11" i="2" s="1"/>
  <c r="P7" i="2"/>
  <c r="N7" i="2"/>
  <c r="L7" i="2"/>
  <c r="P6" i="2"/>
  <c r="N6" i="2"/>
  <c r="L6" i="2"/>
  <c r="P5" i="2"/>
  <c r="P10" i="2" s="1"/>
  <c r="N5" i="2"/>
  <c r="N10" i="2" s="1"/>
  <c r="L5" i="2"/>
  <c r="L10" i="2" s="1"/>
  <c r="E33" i="1"/>
  <c r="B34" i="1"/>
  <c r="C34" i="1" s="1"/>
  <c r="C33" i="1"/>
  <c r="C14" i="3"/>
  <c r="D11" i="3" s="1"/>
  <c r="E8" i="3" s="1"/>
  <c r="F5" i="3" s="1"/>
  <c r="L12" i="2" l="1"/>
  <c r="B35" i="1"/>
  <c r="E34" i="1"/>
  <c r="B36" i="1" l="1"/>
  <c r="E35" i="1"/>
  <c r="C35" i="1"/>
  <c r="E36" i="1" l="1"/>
  <c r="F36" i="1" s="1"/>
  <c r="G36" i="1" s="1"/>
  <c r="B37" i="1"/>
  <c r="C36" i="1"/>
  <c r="F33" i="1"/>
  <c r="G33" i="1" s="1"/>
  <c r="F35" i="1" l="1"/>
  <c r="G35" i="1" s="1"/>
  <c r="F34" i="1"/>
  <c r="G34" i="1" s="1"/>
</calcChain>
</file>

<file path=xl/sharedStrings.xml><?xml version="1.0" encoding="utf-8"?>
<sst xmlns="http://schemas.openxmlformats.org/spreadsheetml/2006/main" count="107" uniqueCount="66">
  <si>
    <t>COGNOME</t>
  </si>
  <si>
    <t>NOME</t>
  </si>
  <si>
    <t>MATRICOLA</t>
  </si>
  <si>
    <t>Es. 1</t>
  </si>
  <si>
    <t>COMPITO DEMOGRAFIA, Appello 21 gennaio 2019</t>
  </si>
  <si>
    <t>secondo la seguente cadenza:</t>
  </si>
  <si>
    <t>Nel corso del 1° anno</t>
  </si>
  <si>
    <t>Nel corso del 2° anno</t>
  </si>
  <si>
    <t>Nel corso del 3° anno</t>
  </si>
  <si>
    <t>Nel corso del 4° anno</t>
  </si>
  <si>
    <t>Le 100.000 lampadine prodotte da una nota ditta tedesca nel 2010 si fulminano tutte</t>
  </si>
  <si>
    <t>b) Quante lampadine sono ancora funzionanti dopo 2 anni?</t>
  </si>
  <si>
    <t>c) Qual è la probabilità per una lampadina di fulminarsi tra il 3° e il 4° compleanno?</t>
  </si>
  <si>
    <t>e) Qual è l'età media alla fulminazione?</t>
  </si>
  <si>
    <t>a) Il Tasso di incremento</t>
  </si>
  <si>
    <t>Quindi calcolare per ciascuna ripartizione: (usando i dati per il totale popolazione, non distinta per sesso)</t>
  </si>
  <si>
    <t>b) Tasso di natalità</t>
  </si>
  <si>
    <t>c) Tasso di mortalità</t>
  </si>
  <si>
    <t xml:space="preserve">d) Tasso migratorio </t>
  </si>
  <si>
    <t>f) Previsione dell'ammontare della popolazione al 31/12/2020 con e senza movimenti migratori</t>
  </si>
  <si>
    <t>Scaricare dal sito demo.istat.it il bilancio demografico Anno 2017 per Italia, Italia Nord-Occidentale, Meridione</t>
  </si>
  <si>
    <t>g) Commentare i risultati ottenuti, anche in termini di differenze territoriali</t>
  </si>
  <si>
    <t xml:space="preserve">     età</t>
  </si>
  <si>
    <t>1.1.2010</t>
  </si>
  <si>
    <t>a) Disporre i dati su un diagramma di Lexis (si può usare quello riportato in foglio "schema Lexis")</t>
  </si>
  <si>
    <t xml:space="preserve">d) Qual è la durata media di vita una lampadina? </t>
  </si>
  <si>
    <t>TAVOLA DI MORTALITà</t>
  </si>
  <si>
    <t>x</t>
  </si>
  <si>
    <t>lx</t>
  </si>
  <si>
    <t>qx</t>
  </si>
  <si>
    <t>dx</t>
  </si>
  <si>
    <t>Lx</t>
  </si>
  <si>
    <t>Tx</t>
  </si>
  <si>
    <t>ex</t>
  </si>
  <si>
    <t>vedi foglio "Schema Lexis"</t>
  </si>
  <si>
    <t>Bilancio demografico anno 2017 e popolazione residente al 31 dicembre</t>
  </si>
  <si>
    <t>Ripartizione: Italia Nord-Occidentale</t>
  </si>
  <si>
    <t>Totale</t>
  </si>
  <si>
    <t>Popolazione al 1° gennaio</t>
  </si>
  <si>
    <t>Nati</t>
  </si>
  <si>
    <t>Morti</t>
  </si>
  <si>
    <t>Saldo Naturale</t>
  </si>
  <si>
    <t>Iscritti da altri comuni</t>
  </si>
  <si>
    <t>Iscritti dall'estero</t>
  </si>
  <si>
    <t>Altri iscritti</t>
  </si>
  <si>
    <t>Cancellati per altri comuni</t>
  </si>
  <si>
    <t>Cancellati per l'estero</t>
  </si>
  <si>
    <t>Altri cancellati</t>
  </si>
  <si>
    <t>Saldo Migratorio e per altri motivi</t>
  </si>
  <si>
    <t>Popolazione residente in famiglia</t>
  </si>
  <si>
    <t>Popolazione residente in convivenza</t>
  </si>
  <si>
    <t>Unità in più/meno dovute a variazioni territoriali</t>
  </si>
  <si>
    <t>Popolazione al 31 dicembre</t>
  </si>
  <si>
    <t>Numero di Famiglie</t>
  </si>
  <si>
    <t>Numero di Convivenze</t>
  </si>
  <si>
    <t>Numero medio di componenti per famiglia</t>
  </si>
  <si>
    <t>Italia</t>
  </si>
  <si>
    <t>Ripartizione: Italia Meridionale</t>
  </si>
  <si>
    <t>ITALIA</t>
  </si>
  <si>
    <t>NORD_OCC</t>
  </si>
  <si>
    <t>MERIDIONE</t>
  </si>
  <si>
    <t>e) Calcolo dell'ammontare della popolazione al 31/12/2017 in assenza di movimenti migratori</t>
  </si>
  <si>
    <t>CON</t>
  </si>
  <si>
    <t>SENZA</t>
  </si>
  <si>
    <t>ricalcolo ra</t>
  </si>
  <si>
    <t>POP prevista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</si>
</sst>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" xfId="0" applyFont="1" applyBorder="1" applyAlignment="1">
      <alignment vertical="top"/>
    </xf>
    <xf numFmtId="3" fontId="0" fillId="0" borderId="6" xfId="0" applyNumberFormat="1" applyBorder="1" applyAlignment="1">
      <alignment vertical="top" shrinkToFit="1"/>
    </xf>
    <xf numFmtId="0" fontId="0" fillId="0" borderId="1" xfId="0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924</xdr:colOff>
      <xdr:row>2</xdr:row>
      <xdr:rowOff>0</xdr:rowOff>
    </xdr:from>
    <xdr:to>
      <xdr:col>6</xdr:col>
      <xdr:colOff>7620</xdr:colOff>
      <xdr:row>16</xdr:row>
      <xdr:rowOff>166715</xdr:rowOff>
    </xdr:to>
    <xdr:cxnSp macro="">
      <xdr:nvCxnSpPr>
        <xdr:cNvPr id="2" name="Connettore 1 1"/>
        <xdr:cNvCxnSpPr/>
      </xdr:nvCxnSpPr>
      <xdr:spPr>
        <a:xfrm flipH="1">
          <a:off x="610524" y="374650"/>
          <a:ext cx="3054696" cy="278926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601980</xdr:colOff>
      <xdr:row>2</xdr:row>
      <xdr:rowOff>15240</xdr:rowOff>
    </xdr:from>
    <xdr:to>
      <xdr:col>6</xdr:col>
      <xdr:colOff>662940</xdr:colOff>
      <xdr:row>17</xdr:row>
      <xdr:rowOff>30480</xdr:rowOff>
    </xdr:to>
    <xdr:cxnSp macro="">
      <xdr:nvCxnSpPr>
        <xdr:cNvPr id="3" name="Connettore 1 2"/>
        <xdr:cNvCxnSpPr/>
      </xdr:nvCxnSpPr>
      <xdr:spPr>
        <a:xfrm flipH="1">
          <a:off x="1211580" y="389890"/>
          <a:ext cx="3054985" cy="282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144780</xdr:rowOff>
    </xdr:from>
    <xdr:to>
      <xdr:col>1</xdr:col>
      <xdr:colOff>0</xdr:colOff>
      <xdr:row>17</xdr:row>
      <xdr:rowOff>7620</xdr:rowOff>
    </xdr:to>
    <xdr:cxnSp macro="">
      <xdr:nvCxnSpPr>
        <xdr:cNvPr id="4" name="Connettore 2 3"/>
        <xdr:cNvCxnSpPr/>
      </xdr:nvCxnSpPr>
      <xdr:spPr>
        <a:xfrm flipV="1">
          <a:off x="609600" y="144780"/>
          <a:ext cx="0" cy="304736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14</xdr:row>
      <xdr:rowOff>7620</xdr:rowOff>
    </xdr:from>
    <xdr:to>
      <xdr:col>2</xdr:col>
      <xdr:colOff>7620</xdr:colOff>
      <xdr:row>16</xdr:row>
      <xdr:rowOff>175260</xdr:rowOff>
    </xdr:to>
    <xdr:cxnSp macro="">
      <xdr:nvCxnSpPr>
        <xdr:cNvPr id="5" name="Connettore 1 4"/>
        <xdr:cNvCxnSpPr/>
      </xdr:nvCxnSpPr>
      <xdr:spPr>
        <a:xfrm>
          <a:off x="1226820" y="2630170"/>
          <a:ext cx="0" cy="5422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17</xdr:row>
      <xdr:rowOff>15240</xdr:rowOff>
    </xdr:to>
    <xdr:cxnSp macro="">
      <xdr:nvCxnSpPr>
        <xdr:cNvPr id="6" name="Connettore 1 5"/>
        <xdr:cNvCxnSpPr/>
      </xdr:nvCxnSpPr>
      <xdr:spPr>
        <a:xfrm>
          <a:off x="1828800" y="2060575"/>
          <a:ext cx="0" cy="113919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7620</xdr:rowOff>
    </xdr:from>
    <xdr:to>
      <xdr:col>4</xdr:col>
      <xdr:colOff>7620</xdr:colOff>
      <xdr:row>16</xdr:row>
      <xdr:rowOff>175260</xdr:rowOff>
    </xdr:to>
    <xdr:cxnSp macro="">
      <xdr:nvCxnSpPr>
        <xdr:cNvPr id="7" name="Connettore 1 6"/>
        <xdr:cNvCxnSpPr/>
      </xdr:nvCxnSpPr>
      <xdr:spPr>
        <a:xfrm flipH="1">
          <a:off x="2438400" y="1506220"/>
          <a:ext cx="7620" cy="16662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16</xdr:row>
      <xdr:rowOff>167640</xdr:rowOff>
    </xdr:from>
    <xdr:to>
      <xdr:col>1</xdr:col>
      <xdr:colOff>7619</xdr:colOff>
      <xdr:row>17</xdr:row>
      <xdr:rowOff>30479</xdr:rowOff>
    </xdr:to>
    <xdr:sp macro="" textlink="">
      <xdr:nvSpPr>
        <xdr:cNvPr id="8" name="Ovale 7"/>
        <xdr:cNvSpPr/>
      </xdr:nvSpPr>
      <xdr:spPr>
        <a:xfrm>
          <a:off x="609600" y="3164840"/>
          <a:ext cx="7619" cy="50164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0</xdr:colOff>
      <xdr:row>5</xdr:row>
      <xdr:rowOff>15240</xdr:rowOff>
    </xdr:from>
    <xdr:to>
      <xdr:col>5</xdr:col>
      <xdr:colOff>7620</xdr:colOff>
      <xdr:row>16</xdr:row>
      <xdr:rowOff>175260</xdr:rowOff>
    </xdr:to>
    <xdr:cxnSp macro="">
      <xdr:nvCxnSpPr>
        <xdr:cNvPr id="9" name="Connettore 1 8"/>
        <xdr:cNvCxnSpPr/>
      </xdr:nvCxnSpPr>
      <xdr:spPr>
        <a:xfrm flipH="1">
          <a:off x="3048000" y="951865"/>
          <a:ext cx="7620" cy="22205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</xdr:row>
      <xdr:rowOff>175260</xdr:rowOff>
    </xdr:from>
    <xdr:to>
      <xdr:col>6</xdr:col>
      <xdr:colOff>7620</xdr:colOff>
      <xdr:row>17</xdr:row>
      <xdr:rowOff>0</xdr:rowOff>
    </xdr:to>
    <xdr:cxnSp macro="">
      <xdr:nvCxnSpPr>
        <xdr:cNvPr id="10" name="Connettore 1 9"/>
        <xdr:cNvCxnSpPr/>
      </xdr:nvCxnSpPr>
      <xdr:spPr>
        <a:xfrm>
          <a:off x="3665220" y="362585"/>
          <a:ext cx="0" cy="28219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662940</xdr:colOff>
      <xdr:row>2</xdr:row>
      <xdr:rowOff>15240</xdr:rowOff>
    </xdr:from>
    <xdr:to>
      <xdr:col>7</xdr:col>
      <xdr:colOff>0</xdr:colOff>
      <xdr:row>17</xdr:row>
      <xdr:rowOff>0</xdr:rowOff>
    </xdr:to>
    <xdr:cxnSp macro="">
      <xdr:nvCxnSpPr>
        <xdr:cNvPr id="11" name="Connettore 1 10"/>
        <xdr:cNvCxnSpPr/>
      </xdr:nvCxnSpPr>
      <xdr:spPr>
        <a:xfrm flipH="1">
          <a:off x="4266565" y="389890"/>
          <a:ext cx="635" cy="27946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</xdr:colOff>
      <xdr:row>51</xdr:row>
      <xdr:rowOff>22225</xdr:rowOff>
    </xdr:from>
    <xdr:to>
      <xdr:col>8</xdr:col>
      <xdr:colOff>151765</xdr:colOff>
      <xdr:row>66</xdr:row>
      <xdr:rowOff>37465</xdr:rowOff>
    </xdr:to>
    <xdr:cxnSp macro="">
      <xdr:nvCxnSpPr>
        <xdr:cNvPr id="12" name="Connettore 1 2"/>
        <xdr:cNvCxnSpPr/>
      </xdr:nvCxnSpPr>
      <xdr:spPr>
        <a:xfrm flipH="1">
          <a:off x="1973580" y="9601200"/>
          <a:ext cx="3054985" cy="282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297180</xdr:colOff>
      <xdr:row>51</xdr:row>
      <xdr:rowOff>174625</xdr:rowOff>
    </xdr:from>
    <xdr:to>
      <xdr:col>8</xdr:col>
      <xdr:colOff>304165</xdr:colOff>
      <xdr:row>67</xdr:row>
      <xdr:rowOff>2540</xdr:rowOff>
    </xdr:to>
    <xdr:cxnSp macro="">
      <xdr:nvCxnSpPr>
        <xdr:cNvPr id="13" name="Connettore 1 2"/>
        <xdr:cNvCxnSpPr/>
      </xdr:nvCxnSpPr>
      <xdr:spPr>
        <a:xfrm flipH="1">
          <a:off x="2125980" y="9753600"/>
          <a:ext cx="3054985" cy="282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449580</xdr:colOff>
      <xdr:row>52</xdr:row>
      <xdr:rowOff>139700</xdr:rowOff>
    </xdr:from>
    <xdr:to>
      <xdr:col>8</xdr:col>
      <xdr:colOff>456565</xdr:colOff>
      <xdr:row>67</xdr:row>
      <xdr:rowOff>154940</xdr:rowOff>
    </xdr:to>
    <xdr:cxnSp macro="">
      <xdr:nvCxnSpPr>
        <xdr:cNvPr id="14" name="Connettore 1 2"/>
        <xdr:cNvCxnSpPr/>
      </xdr:nvCxnSpPr>
      <xdr:spPr>
        <a:xfrm flipH="1">
          <a:off x="2278380" y="9906000"/>
          <a:ext cx="3054985" cy="28251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4</xdr:row>
      <xdr:rowOff>161925</xdr:rowOff>
    </xdr:from>
    <xdr:to>
      <xdr:col>7</xdr:col>
      <xdr:colOff>28575</xdr:colOff>
      <xdr:row>17</xdr:row>
      <xdr:rowOff>0</xdr:rowOff>
    </xdr:to>
    <xdr:cxnSp macro="">
      <xdr:nvCxnSpPr>
        <xdr:cNvPr id="15" name="Connettore 2 14"/>
        <xdr:cNvCxnSpPr/>
      </xdr:nvCxnSpPr>
      <xdr:spPr>
        <a:xfrm flipV="1">
          <a:off x="1847850" y="911225"/>
          <a:ext cx="2447925" cy="2273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180975</xdr:rowOff>
    </xdr:from>
    <xdr:to>
      <xdr:col>7</xdr:col>
      <xdr:colOff>25400</xdr:colOff>
      <xdr:row>17</xdr:row>
      <xdr:rowOff>0</xdr:rowOff>
    </xdr:to>
    <xdr:cxnSp macro="">
      <xdr:nvCxnSpPr>
        <xdr:cNvPr id="16" name="Connettore 2 15"/>
        <xdr:cNvCxnSpPr/>
      </xdr:nvCxnSpPr>
      <xdr:spPr>
        <a:xfrm flipV="1">
          <a:off x="3048000" y="2054225"/>
          <a:ext cx="1244600" cy="1130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</xdr:colOff>
      <xdr:row>13</xdr:row>
      <xdr:rowOff>174625</xdr:rowOff>
    </xdr:from>
    <xdr:to>
      <xdr:col>7</xdr:col>
      <xdr:colOff>15875</xdr:colOff>
      <xdr:row>16</xdr:row>
      <xdr:rowOff>180975</xdr:rowOff>
    </xdr:to>
    <xdr:cxnSp macro="">
      <xdr:nvCxnSpPr>
        <xdr:cNvPr id="17" name="Connettore 2 16"/>
        <xdr:cNvCxnSpPr/>
      </xdr:nvCxnSpPr>
      <xdr:spPr>
        <a:xfrm flipV="1">
          <a:off x="3663950" y="2609850"/>
          <a:ext cx="619125" cy="568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</xdr:row>
      <xdr:rowOff>174625</xdr:rowOff>
    </xdr:from>
    <xdr:to>
      <xdr:col>5</xdr:col>
      <xdr:colOff>28575</xdr:colOff>
      <xdr:row>14</xdr:row>
      <xdr:rowOff>12700</xdr:rowOff>
    </xdr:to>
    <xdr:cxnSp macro="">
      <xdr:nvCxnSpPr>
        <xdr:cNvPr id="18" name="Connettore 2 17"/>
        <xdr:cNvCxnSpPr/>
      </xdr:nvCxnSpPr>
      <xdr:spPr>
        <a:xfrm flipV="1">
          <a:off x="628650" y="361950"/>
          <a:ext cx="2447925" cy="22733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</xdr:colOff>
      <xdr:row>1</xdr:row>
      <xdr:rowOff>184150</xdr:rowOff>
    </xdr:from>
    <xdr:to>
      <xdr:col>4</xdr:col>
      <xdr:colOff>25400</xdr:colOff>
      <xdr:row>11</xdr:row>
      <xdr:rowOff>3175</xdr:rowOff>
    </xdr:to>
    <xdr:cxnSp macro="">
      <xdr:nvCxnSpPr>
        <xdr:cNvPr id="19" name="Connettore 2 18"/>
        <xdr:cNvCxnSpPr/>
      </xdr:nvCxnSpPr>
      <xdr:spPr>
        <a:xfrm flipV="1">
          <a:off x="635000" y="371475"/>
          <a:ext cx="1828800" cy="16922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</xdr:colOff>
      <xdr:row>1</xdr:row>
      <xdr:rowOff>158750</xdr:rowOff>
    </xdr:from>
    <xdr:to>
      <xdr:col>3</xdr:col>
      <xdr:colOff>50800</xdr:colOff>
      <xdr:row>7</xdr:row>
      <xdr:rowOff>184150</xdr:rowOff>
    </xdr:to>
    <xdr:cxnSp macro="">
      <xdr:nvCxnSpPr>
        <xdr:cNvPr id="20" name="Connettore 2 19"/>
        <xdr:cNvCxnSpPr/>
      </xdr:nvCxnSpPr>
      <xdr:spPr>
        <a:xfrm flipV="1">
          <a:off x="625475" y="346075"/>
          <a:ext cx="1254125" cy="1149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</xdr:colOff>
      <xdr:row>7</xdr:row>
      <xdr:rowOff>177800</xdr:rowOff>
    </xdr:from>
    <xdr:to>
      <xdr:col>7</xdr:col>
      <xdr:colOff>12700</xdr:colOff>
      <xdr:row>16</xdr:row>
      <xdr:rowOff>184150</xdr:rowOff>
    </xdr:to>
    <xdr:cxnSp macro="">
      <xdr:nvCxnSpPr>
        <xdr:cNvPr id="21" name="Connettore 2 20"/>
        <xdr:cNvCxnSpPr/>
      </xdr:nvCxnSpPr>
      <xdr:spPr>
        <a:xfrm flipV="1">
          <a:off x="2444750" y="1489075"/>
          <a:ext cx="1835150" cy="16922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H19" sqref="H19"/>
    </sheetView>
  </sheetViews>
  <sheetFormatPr defaultRowHeight="14.4" x14ac:dyDescent="0.3"/>
  <cols>
    <col min="3" max="3" width="9.5546875" customWidth="1"/>
  </cols>
  <sheetData>
    <row r="1" spans="1:8" x14ac:dyDescent="0.3">
      <c r="A1" t="s">
        <v>4</v>
      </c>
    </row>
    <row r="5" spans="1:8" x14ac:dyDescent="0.3">
      <c r="A5" t="s">
        <v>0</v>
      </c>
      <c r="E5" t="s">
        <v>1</v>
      </c>
      <c r="H5" t="s">
        <v>2</v>
      </c>
    </row>
    <row r="13" spans="1:8" x14ac:dyDescent="0.3">
      <c r="A13" t="s">
        <v>3</v>
      </c>
      <c r="B13" t="s">
        <v>10</v>
      </c>
    </row>
    <row r="14" spans="1:8" x14ac:dyDescent="0.3">
      <c r="B14" t="s">
        <v>5</v>
      </c>
    </row>
    <row r="17" spans="1:8" x14ac:dyDescent="0.3">
      <c r="B17" t="s">
        <v>6</v>
      </c>
      <c r="D17">
        <v>40000</v>
      </c>
    </row>
    <row r="18" spans="1:8" x14ac:dyDescent="0.3">
      <c r="B18" t="s">
        <v>7</v>
      </c>
      <c r="D18">
        <v>30000</v>
      </c>
    </row>
    <row r="19" spans="1:8" x14ac:dyDescent="0.3">
      <c r="B19" t="s">
        <v>8</v>
      </c>
      <c r="D19">
        <v>20000</v>
      </c>
    </row>
    <row r="20" spans="1:8" x14ac:dyDescent="0.3">
      <c r="B20" t="s">
        <v>9</v>
      </c>
      <c r="D20">
        <v>10000</v>
      </c>
    </row>
    <row r="23" spans="1:8" ht="18.75" customHeight="1" x14ac:dyDescent="0.3">
      <c r="A23" t="s">
        <v>24</v>
      </c>
    </row>
    <row r="24" spans="1:8" x14ac:dyDescent="0.3">
      <c r="A24" s="9" t="s">
        <v>11</v>
      </c>
    </row>
    <row r="25" spans="1:8" x14ac:dyDescent="0.3">
      <c r="A25" t="s">
        <v>12</v>
      </c>
    </row>
    <row r="26" spans="1:8" x14ac:dyDescent="0.3">
      <c r="A26" t="s">
        <v>25</v>
      </c>
      <c r="H26" s="19" t="s">
        <v>34</v>
      </c>
    </row>
    <row r="27" spans="1:8" x14ac:dyDescent="0.3">
      <c r="A27" t="s">
        <v>13</v>
      </c>
      <c r="H27" s="19">
        <v>30000</v>
      </c>
    </row>
    <row r="28" spans="1:8" x14ac:dyDescent="0.3">
      <c r="H28" s="19">
        <v>1</v>
      </c>
    </row>
    <row r="29" spans="1:8" x14ac:dyDescent="0.3">
      <c r="H29" s="19">
        <v>1.5</v>
      </c>
    </row>
    <row r="30" spans="1:8" x14ac:dyDescent="0.3">
      <c r="A30" t="s">
        <v>26</v>
      </c>
      <c r="H30" s="19">
        <v>1.5</v>
      </c>
    </row>
    <row r="32" spans="1:8" x14ac:dyDescent="0.3">
      <c r="A32" t="s">
        <v>27</v>
      </c>
      <c r="B32" t="s">
        <v>28</v>
      </c>
      <c r="C32" t="s">
        <v>29</v>
      </c>
      <c r="D32" t="s">
        <v>30</v>
      </c>
      <c r="E32" t="s">
        <v>31</v>
      </c>
      <c r="F32" t="s">
        <v>32</v>
      </c>
      <c r="G32" t="s">
        <v>33</v>
      </c>
    </row>
    <row r="33" spans="1:7" x14ac:dyDescent="0.3">
      <c r="A33">
        <v>0</v>
      </c>
      <c r="B33">
        <v>100000</v>
      </c>
      <c r="C33">
        <f>D33/B33</f>
        <v>0.4</v>
      </c>
      <c r="D33">
        <v>40000</v>
      </c>
      <c r="E33">
        <f>(B33-D33*0.5)</f>
        <v>80000</v>
      </c>
      <c r="F33">
        <f>SUM(E33:E36)</f>
        <v>150000</v>
      </c>
      <c r="G33">
        <f>F33/B33</f>
        <v>1.5</v>
      </c>
    </row>
    <row r="34" spans="1:7" x14ac:dyDescent="0.3">
      <c r="A34">
        <v>1</v>
      </c>
      <c r="B34">
        <f>B33-D33</f>
        <v>60000</v>
      </c>
      <c r="C34">
        <f t="shared" ref="C34:C36" si="0">D34/B34</f>
        <v>0.5</v>
      </c>
      <c r="D34">
        <v>30000</v>
      </c>
      <c r="E34">
        <f t="shared" ref="E34:E36" si="1">(B34-D34*0.5)</f>
        <v>45000</v>
      </c>
      <c r="F34">
        <f t="shared" ref="F34:F36" si="2">SUM(E34:E37)</f>
        <v>70000</v>
      </c>
      <c r="G34">
        <f t="shared" ref="G34:G36" si="3">F34/B34</f>
        <v>1.1666666666666667</v>
      </c>
    </row>
    <row r="35" spans="1:7" x14ac:dyDescent="0.3">
      <c r="A35">
        <v>2</v>
      </c>
      <c r="B35">
        <f t="shared" ref="B35:B37" si="4">B34-D34</f>
        <v>30000</v>
      </c>
      <c r="C35">
        <f t="shared" si="0"/>
        <v>0.66666666666666663</v>
      </c>
      <c r="D35">
        <v>20000</v>
      </c>
      <c r="E35">
        <f t="shared" si="1"/>
        <v>20000</v>
      </c>
      <c r="F35">
        <f t="shared" si="2"/>
        <v>25000</v>
      </c>
      <c r="G35">
        <f t="shared" si="3"/>
        <v>0.83333333333333337</v>
      </c>
    </row>
    <row r="36" spans="1:7" x14ac:dyDescent="0.3">
      <c r="A36">
        <v>3</v>
      </c>
      <c r="B36">
        <f t="shared" si="4"/>
        <v>10000</v>
      </c>
      <c r="C36">
        <f t="shared" si="0"/>
        <v>1</v>
      </c>
      <c r="D36">
        <v>10000</v>
      </c>
      <c r="E36">
        <f t="shared" si="1"/>
        <v>5000</v>
      </c>
      <c r="F36">
        <f t="shared" si="2"/>
        <v>5000</v>
      </c>
      <c r="G36">
        <f t="shared" si="3"/>
        <v>0.5</v>
      </c>
    </row>
    <row r="37" spans="1:7" x14ac:dyDescent="0.3">
      <c r="A37">
        <v>4</v>
      </c>
      <c r="B37">
        <f t="shared" si="4"/>
        <v>0</v>
      </c>
    </row>
  </sheetData>
  <pageMargins left="0.35" right="0.4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L10" sqref="L10"/>
    </sheetView>
  </sheetViews>
  <sheetFormatPr defaultColWidth="9.109375" defaultRowHeight="14.4" x14ac:dyDescent="0.3"/>
  <cols>
    <col min="1" max="1" width="9.109375" style="9"/>
    <col min="2" max="2" width="11.88671875" style="9" customWidth="1"/>
    <col min="3" max="3" width="9.109375" style="9"/>
    <col min="4" max="4" width="13.33203125" style="9" customWidth="1"/>
    <col min="5" max="9" width="9.109375" style="9"/>
    <col min="10" max="10" width="12" style="9" customWidth="1"/>
    <col min="11" max="16384" width="9.109375" style="9"/>
  </cols>
  <sheetData>
    <row r="1" spans="1:16" x14ac:dyDescent="0.3">
      <c r="A1" s="9" t="s">
        <v>20</v>
      </c>
    </row>
    <row r="3" spans="1:16" x14ac:dyDescent="0.3">
      <c r="A3" s="9" t="s">
        <v>15</v>
      </c>
    </row>
    <row r="4" spans="1:16" x14ac:dyDescent="0.3">
      <c r="J4" s="21"/>
      <c r="K4" s="21"/>
      <c r="L4" s="22" t="s">
        <v>58</v>
      </c>
      <c r="M4" s="22"/>
      <c r="N4" s="22" t="s">
        <v>59</v>
      </c>
      <c r="O4" s="22"/>
      <c r="P4" s="22" t="s">
        <v>60</v>
      </c>
    </row>
    <row r="5" spans="1:16" x14ac:dyDescent="0.3">
      <c r="A5" s="9" t="s">
        <v>14</v>
      </c>
      <c r="J5" s="21"/>
      <c r="K5" s="21"/>
      <c r="L5" s="21">
        <f>(D33-D19)/D19</f>
        <v>-1.7407652438473401E-3</v>
      </c>
      <c r="M5" s="21"/>
      <c r="N5" s="21">
        <f>(K33-K19)/K19</f>
        <v>-5.325424018879423E-4</v>
      </c>
      <c r="O5" s="21"/>
      <c r="P5" s="21">
        <f>(S33-S19)/S19</f>
        <v>-3.4513854258365747E-3</v>
      </c>
    </row>
    <row r="6" spans="1:16" x14ac:dyDescent="0.3">
      <c r="A6" s="9" t="s">
        <v>16</v>
      </c>
      <c r="J6" s="21"/>
      <c r="K6" s="21"/>
      <c r="L6" s="21">
        <f>D20/((D19+D33)/2)</f>
        <v>7.5681517473967733E-3</v>
      </c>
      <c r="M6" s="21"/>
      <c r="N6" s="21">
        <f>K20/((K19+K33)/2)</f>
        <v>7.4657162161977497E-3</v>
      </c>
      <c r="O6" s="21"/>
      <c r="P6" s="21">
        <f>S20/((S19+S33)/2)</f>
        <v>7.9241092602886833E-3</v>
      </c>
    </row>
    <row r="7" spans="1:16" x14ac:dyDescent="0.3">
      <c r="A7" s="9" t="s">
        <v>17</v>
      </c>
      <c r="J7" s="21"/>
      <c r="K7" s="21"/>
      <c r="L7" s="21">
        <f>D21/((D19+D33)/2)</f>
        <v>1.0721775443722915E-2</v>
      </c>
      <c r="M7" s="21"/>
      <c r="N7" s="21">
        <f>K21/((K19+K33)/2)</f>
        <v>1.0960773296519155E-2</v>
      </c>
      <c r="O7" s="21"/>
      <c r="P7" s="21">
        <f>S21/((S19+S33)/2)</f>
        <v>1.0200273320510319E-2</v>
      </c>
    </row>
    <row r="8" spans="1:16" x14ac:dyDescent="0.3">
      <c r="A8" s="9" t="s">
        <v>18</v>
      </c>
      <c r="J8" s="21"/>
      <c r="K8" s="21"/>
      <c r="L8" s="21">
        <f>((D33-D19)-D22)/((D19+D33)/2)</f>
        <v>1.4113420007684924E-3</v>
      </c>
      <c r="M8" s="21"/>
      <c r="N8" s="21">
        <f>((K33-K19)-K22)/((K19+K33)/2)</f>
        <v>2.9623728399610573E-3</v>
      </c>
      <c r="O8" s="21"/>
      <c r="P8" s="21">
        <f>((S33-S19)-S22)/((S19+S33)/2)</f>
        <v>-1.1811876923403302E-3</v>
      </c>
    </row>
    <row r="9" spans="1:16" x14ac:dyDescent="0.3">
      <c r="A9" s="9" t="s">
        <v>61</v>
      </c>
      <c r="J9" s="21"/>
      <c r="K9" s="21"/>
      <c r="L9" s="21">
        <f>D19+D22</f>
        <v>60398535</v>
      </c>
      <c r="M9" s="21"/>
      <c r="N9" s="21">
        <f>K19+K22</f>
        <v>16047613</v>
      </c>
      <c r="O9" s="21"/>
      <c r="P9" s="21">
        <f>S19-S22</f>
        <v>14103134</v>
      </c>
    </row>
    <row r="10" spans="1:16" x14ac:dyDescent="0.3">
      <c r="A10" s="9" t="s">
        <v>19</v>
      </c>
      <c r="J10" s="21"/>
      <c r="K10" s="21" t="s">
        <v>62</v>
      </c>
      <c r="L10" s="21">
        <f>D33*EXP(3*L5)</f>
        <v>60168931.142842934</v>
      </c>
      <c r="M10" s="21"/>
      <c r="N10" s="21">
        <f>K33*EXP(3*N5)</f>
        <v>16069612.231247995</v>
      </c>
      <c r="O10" s="21"/>
      <c r="P10" s="21">
        <f>S33*EXP(3*P5)</f>
        <v>13878152.93310225</v>
      </c>
    </row>
    <row r="11" spans="1:16" x14ac:dyDescent="0.3">
      <c r="J11" s="21" t="s">
        <v>64</v>
      </c>
      <c r="K11" s="21" t="s">
        <v>63</v>
      </c>
      <c r="L11" s="21">
        <f>(L9-D19)/D19</f>
        <v>-3.1508788370647727E-3</v>
      </c>
      <c r="M11" s="21"/>
      <c r="N11" s="21">
        <f>(N9-K19)/K19</f>
        <v>-3.4941264472752595E-3</v>
      </c>
      <c r="O11" s="21"/>
      <c r="P11" s="21">
        <f>(P9-S19)/S19</f>
        <v>2.2722361004895047E-3</v>
      </c>
    </row>
    <row r="12" spans="1:16" x14ac:dyDescent="0.3">
      <c r="A12" s="9" t="s">
        <v>21</v>
      </c>
      <c r="J12" s="21" t="s">
        <v>65</v>
      </c>
      <c r="K12" s="21" t="s">
        <v>63</v>
      </c>
      <c r="L12" s="21">
        <f>L9*EXP(3*L11)</f>
        <v>59830299.495764725</v>
      </c>
      <c r="M12" s="21"/>
      <c r="N12" s="21">
        <f>N9*EXP(3*N11)</f>
        <v>15880274.418512685</v>
      </c>
      <c r="O12" s="21"/>
      <c r="P12" s="21">
        <f>P9*EXP(3*P11)</f>
        <v>14199599.365200568</v>
      </c>
    </row>
    <row r="13" spans="1:16" x14ac:dyDescent="0.3">
      <c r="J13" s="21"/>
      <c r="K13" s="21"/>
      <c r="L13" s="21"/>
      <c r="M13" s="21"/>
      <c r="N13" s="21"/>
      <c r="O13" s="21"/>
      <c r="P13" s="21"/>
    </row>
    <row r="15" spans="1:16" x14ac:dyDescent="0.3">
      <c r="A15" s="9" t="s">
        <v>35</v>
      </c>
      <c r="H15" s="9" t="s">
        <v>35</v>
      </c>
      <c r="P15" s="9" t="s">
        <v>35</v>
      </c>
    </row>
    <row r="16" spans="1:16" x14ac:dyDescent="0.3">
      <c r="A16" s="20" t="s">
        <v>56</v>
      </c>
      <c r="H16" s="20" t="s">
        <v>36</v>
      </c>
      <c r="P16" s="20" t="s">
        <v>57</v>
      </c>
    </row>
    <row r="18" spans="1:19" x14ac:dyDescent="0.3">
      <c r="D18" s="9" t="s">
        <v>37</v>
      </c>
      <c r="K18" s="9" t="s">
        <v>37</v>
      </c>
      <c r="S18" s="9" t="s">
        <v>37</v>
      </c>
    </row>
    <row r="19" spans="1:19" x14ac:dyDescent="0.3">
      <c r="A19" s="9" t="s">
        <v>38</v>
      </c>
      <c r="D19" s="9">
        <v>60589445</v>
      </c>
      <c r="H19" s="9" t="s">
        <v>38</v>
      </c>
      <c r="K19" s="9">
        <v>16103882</v>
      </c>
      <c r="P19" s="9" t="s">
        <v>38</v>
      </c>
      <c r="S19" s="9">
        <v>14071161</v>
      </c>
    </row>
    <row r="20" spans="1:19" x14ac:dyDescent="0.3">
      <c r="A20" s="9" t="s">
        <v>39</v>
      </c>
      <c r="D20" s="9">
        <v>458151</v>
      </c>
      <c r="H20" s="9" t="s">
        <v>39</v>
      </c>
      <c r="K20" s="9">
        <v>120195</v>
      </c>
      <c r="P20" s="9" t="s">
        <v>39</v>
      </c>
      <c r="S20" s="9">
        <v>111309</v>
      </c>
    </row>
    <row r="21" spans="1:19" x14ac:dyDescent="0.3">
      <c r="A21" s="9" t="s">
        <v>40</v>
      </c>
      <c r="D21" s="9">
        <v>649061</v>
      </c>
      <c r="H21" s="9" t="s">
        <v>40</v>
      </c>
      <c r="K21" s="9">
        <v>176464</v>
      </c>
      <c r="P21" s="9" t="s">
        <v>40</v>
      </c>
      <c r="S21" s="9">
        <v>143282</v>
      </c>
    </row>
    <row r="22" spans="1:19" x14ac:dyDescent="0.3">
      <c r="A22" s="9" t="s">
        <v>41</v>
      </c>
      <c r="D22" s="9">
        <v>-190910</v>
      </c>
      <c r="H22" s="9" t="s">
        <v>41</v>
      </c>
      <c r="K22" s="9">
        <v>-56269</v>
      </c>
      <c r="P22" s="9" t="s">
        <v>41</v>
      </c>
      <c r="S22" s="9">
        <v>-31973</v>
      </c>
    </row>
    <row r="23" spans="1:19" x14ac:dyDescent="0.3">
      <c r="A23" s="9" t="s">
        <v>42</v>
      </c>
      <c r="D23" s="9">
        <v>1334425</v>
      </c>
      <c r="H23" s="9" t="s">
        <v>42</v>
      </c>
      <c r="K23" s="9">
        <v>459070</v>
      </c>
      <c r="P23" s="9" t="s">
        <v>42</v>
      </c>
      <c r="S23" s="9">
        <v>220434</v>
      </c>
    </row>
    <row r="24" spans="1:19" x14ac:dyDescent="0.3">
      <c r="A24" s="9" t="s">
        <v>43</v>
      </c>
      <c r="D24" s="9">
        <v>343440</v>
      </c>
      <c r="H24" s="9" t="s">
        <v>43</v>
      </c>
      <c r="K24" s="9">
        <v>103572</v>
      </c>
      <c r="P24" s="9" t="s">
        <v>43</v>
      </c>
      <c r="S24" s="9">
        <v>63848</v>
      </c>
    </row>
    <row r="25" spans="1:19" x14ac:dyDescent="0.3">
      <c r="A25" s="9" t="s">
        <v>44</v>
      </c>
      <c r="D25" s="9">
        <v>99549</v>
      </c>
      <c r="H25" s="9" t="s">
        <v>44</v>
      </c>
      <c r="K25" s="9">
        <v>31890</v>
      </c>
      <c r="P25" s="9" t="s">
        <v>44</v>
      </c>
      <c r="S25" s="9">
        <v>15102</v>
      </c>
    </row>
    <row r="26" spans="1:19" x14ac:dyDescent="0.3">
      <c r="A26" s="9" t="s">
        <v>45</v>
      </c>
      <c r="D26" s="9">
        <v>1353386</v>
      </c>
      <c r="H26" s="9" t="s">
        <v>45</v>
      </c>
      <c r="K26" s="9">
        <v>442200</v>
      </c>
      <c r="P26" s="9" t="s">
        <v>45</v>
      </c>
      <c r="S26" s="9">
        <v>262892</v>
      </c>
    </row>
    <row r="27" spans="1:19" x14ac:dyDescent="0.3">
      <c r="A27" s="9" t="s">
        <v>46</v>
      </c>
      <c r="D27" s="9">
        <v>155110</v>
      </c>
      <c r="H27" s="9" t="s">
        <v>46</v>
      </c>
      <c r="K27" s="9">
        <v>47118</v>
      </c>
      <c r="P27" s="9" t="s">
        <v>46</v>
      </c>
      <c r="S27" s="9">
        <v>26553</v>
      </c>
    </row>
    <row r="28" spans="1:19" x14ac:dyDescent="0.3">
      <c r="A28" s="9" t="s">
        <v>47</v>
      </c>
      <c r="D28" s="9">
        <v>183480</v>
      </c>
      <c r="H28" s="9" t="s">
        <v>47</v>
      </c>
      <c r="K28" s="9">
        <v>57521</v>
      </c>
      <c r="P28" s="9" t="s">
        <v>47</v>
      </c>
      <c r="S28" s="9">
        <v>26531</v>
      </c>
    </row>
    <row r="29" spans="1:19" x14ac:dyDescent="0.3">
      <c r="A29" s="9" t="s">
        <v>48</v>
      </c>
      <c r="D29" s="9">
        <v>85438</v>
      </c>
      <c r="H29" s="9" t="s">
        <v>48</v>
      </c>
      <c r="K29" s="9">
        <v>47693</v>
      </c>
      <c r="P29" s="9" t="s">
        <v>48</v>
      </c>
      <c r="S29" s="9">
        <v>-16592</v>
      </c>
    </row>
    <row r="30" spans="1:19" x14ac:dyDescent="0.3">
      <c r="A30" s="9" t="s">
        <v>49</v>
      </c>
      <c r="D30" s="9">
        <v>60102339</v>
      </c>
      <c r="H30" s="9" t="s">
        <v>49</v>
      </c>
      <c r="K30" s="9">
        <v>15972588</v>
      </c>
      <c r="P30" s="9" t="s">
        <v>49</v>
      </c>
      <c r="S30" s="9">
        <v>13968715</v>
      </c>
    </row>
    <row r="31" spans="1:19" x14ac:dyDescent="0.3">
      <c r="A31" s="9" t="s">
        <v>50</v>
      </c>
      <c r="D31" s="9">
        <v>381634</v>
      </c>
      <c r="H31" s="9" t="s">
        <v>50</v>
      </c>
      <c r="K31" s="9">
        <v>122718</v>
      </c>
      <c r="P31" s="9" t="s">
        <v>50</v>
      </c>
      <c r="S31" s="9">
        <v>53881</v>
      </c>
    </row>
    <row r="32" spans="1:19" x14ac:dyDescent="0.3">
      <c r="A32" s="9" t="s">
        <v>51</v>
      </c>
      <c r="D32" s="9">
        <v>0</v>
      </c>
      <c r="H32" s="9" t="s">
        <v>51</v>
      </c>
      <c r="K32" s="9">
        <v>0</v>
      </c>
      <c r="P32" s="9" t="s">
        <v>51</v>
      </c>
      <c r="S32" s="9">
        <v>0</v>
      </c>
    </row>
    <row r="33" spans="1:19" x14ac:dyDescent="0.3">
      <c r="A33" s="9" t="s">
        <v>52</v>
      </c>
      <c r="D33" s="9">
        <v>60483973</v>
      </c>
      <c r="H33" s="9" t="s">
        <v>52</v>
      </c>
      <c r="K33" s="9">
        <v>16095306</v>
      </c>
      <c r="P33" s="9" t="s">
        <v>52</v>
      </c>
      <c r="S33" s="9">
        <v>14022596</v>
      </c>
    </row>
    <row r="34" spans="1:19" x14ac:dyDescent="0.3">
      <c r="A34" s="9" t="s">
        <v>53</v>
      </c>
      <c r="H34" s="9" t="s">
        <v>53</v>
      </c>
      <c r="P34" s="9" t="s">
        <v>53</v>
      </c>
    </row>
    <row r="35" spans="1:19" x14ac:dyDescent="0.3">
      <c r="A35" s="9" t="s">
        <v>54</v>
      </c>
      <c r="H35" s="9" t="s">
        <v>54</v>
      </c>
      <c r="P35" s="9" t="s">
        <v>54</v>
      </c>
    </row>
    <row r="36" spans="1:19" x14ac:dyDescent="0.3">
      <c r="A36" s="9" t="s">
        <v>55</v>
      </c>
      <c r="H36" s="9" t="s">
        <v>55</v>
      </c>
      <c r="P36" s="9" t="s">
        <v>55</v>
      </c>
    </row>
  </sheetData>
  <printOptions gridLines="1"/>
  <pageMargins left="0.19685039370078741" right="0.31496062992125984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B21" sqref="B21"/>
    </sheetView>
  </sheetViews>
  <sheetFormatPr defaultRowHeight="14.4" x14ac:dyDescent="0.3"/>
  <sheetData>
    <row r="2" spans="1:7" x14ac:dyDescent="0.3">
      <c r="A2">
        <v>5</v>
      </c>
      <c r="B2" s="1"/>
      <c r="C2" s="1"/>
      <c r="D2" s="1"/>
      <c r="E2" s="1"/>
      <c r="F2" s="1"/>
      <c r="G2" s="1"/>
    </row>
    <row r="3" spans="1:7" x14ac:dyDescent="0.3">
      <c r="B3" s="2"/>
      <c r="C3" s="3"/>
      <c r="D3" s="3"/>
      <c r="E3" s="3"/>
    </row>
    <row r="4" spans="1:7" x14ac:dyDescent="0.3">
      <c r="B4" s="4"/>
      <c r="C4" s="5"/>
      <c r="D4" s="5"/>
      <c r="E4" s="5"/>
    </row>
    <row r="5" spans="1:7" x14ac:dyDescent="0.3">
      <c r="A5">
        <v>4</v>
      </c>
      <c r="B5" s="10"/>
      <c r="C5" s="11"/>
      <c r="D5" s="11"/>
      <c r="E5" s="11"/>
      <c r="F5" s="12">
        <f>E8-F7</f>
        <v>0</v>
      </c>
      <c r="G5" s="1"/>
    </row>
    <row r="6" spans="1:7" x14ac:dyDescent="0.3">
      <c r="B6" s="13"/>
      <c r="C6" s="14"/>
      <c r="D6" s="14"/>
      <c r="E6" s="9"/>
      <c r="F6" s="9"/>
    </row>
    <row r="7" spans="1:7" x14ac:dyDescent="0.3">
      <c r="B7" s="13"/>
      <c r="C7" s="14"/>
      <c r="D7" s="14"/>
      <c r="E7" s="9"/>
      <c r="F7" s="9">
        <v>10000</v>
      </c>
    </row>
    <row r="8" spans="1:7" x14ac:dyDescent="0.3">
      <c r="A8">
        <v>3</v>
      </c>
      <c r="B8" s="10"/>
      <c r="C8" s="11"/>
      <c r="D8" s="11"/>
      <c r="E8" s="18">
        <f>D11-E10</f>
        <v>10000</v>
      </c>
      <c r="F8" s="15"/>
      <c r="G8" s="6"/>
    </row>
    <row r="9" spans="1:7" x14ac:dyDescent="0.3">
      <c r="B9" s="13"/>
      <c r="C9" s="14"/>
      <c r="D9" s="9"/>
      <c r="E9" s="9"/>
      <c r="F9" s="9"/>
    </row>
    <row r="10" spans="1:7" x14ac:dyDescent="0.3">
      <c r="A10" t="s">
        <v>22</v>
      </c>
      <c r="B10" s="13"/>
      <c r="C10" s="14"/>
      <c r="D10" s="9"/>
      <c r="E10" s="9">
        <v>20000</v>
      </c>
      <c r="F10" s="9"/>
    </row>
    <row r="11" spans="1:7" x14ac:dyDescent="0.3">
      <c r="A11">
        <v>2</v>
      </c>
      <c r="B11" s="10"/>
      <c r="C11" s="11"/>
      <c r="D11" s="12">
        <f>C14-D13</f>
        <v>30000</v>
      </c>
      <c r="E11" s="15"/>
      <c r="F11" s="15"/>
      <c r="G11" s="6"/>
    </row>
    <row r="12" spans="1:7" x14ac:dyDescent="0.3">
      <c r="B12" s="13"/>
      <c r="C12" s="14"/>
      <c r="D12" s="9"/>
      <c r="E12" s="9"/>
      <c r="F12" s="9"/>
    </row>
    <row r="13" spans="1:7" x14ac:dyDescent="0.3">
      <c r="B13" s="13"/>
      <c r="C13" s="9"/>
      <c r="D13" s="9">
        <v>30000</v>
      </c>
      <c r="E13" s="9"/>
      <c r="F13" s="9"/>
    </row>
    <row r="14" spans="1:7" x14ac:dyDescent="0.3">
      <c r="A14">
        <v>1</v>
      </c>
      <c r="B14" s="10"/>
      <c r="C14" s="12">
        <f>B17-C16</f>
        <v>60000</v>
      </c>
      <c r="D14" s="15"/>
      <c r="E14" s="15"/>
      <c r="F14" s="15"/>
      <c r="G14" s="6"/>
    </row>
    <row r="15" spans="1:7" x14ac:dyDescent="0.3">
      <c r="B15" s="13"/>
      <c r="C15" s="9"/>
      <c r="D15" s="9"/>
      <c r="E15" s="9"/>
      <c r="F15" s="9"/>
    </row>
    <row r="16" spans="1:7" x14ac:dyDescent="0.3">
      <c r="B16" s="13"/>
      <c r="C16" s="9">
        <v>40000</v>
      </c>
      <c r="D16" s="9"/>
      <c r="E16" s="9"/>
      <c r="F16" s="9"/>
    </row>
    <row r="17" spans="1:7" ht="22.5" customHeight="1" x14ac:dyDescent="0.3">
      <c r="A17">
        <v>0</v>
      </c>
      <c r="B17" s="16">
        <v>100000</v>
      </c>
      <c r="C17" s="17"/>
      <c r="D17" s="17"/>
      <c r="E17" s="17"/>
      <c r="F17" s="17"/>
      <c r="G17" s="1"/>
    </row>
    <row r="18" spans="1:7" ht="25.5" customHeight="1" x14ac:dyDescent="0.35">
      <c r="A18" s="7" t="s">
        <v>23</v>
      </c>
      <c r="B18" s="8">
        <v>2010</v>
      </c>
      <c r="C18" s="8">
        <v>2011</v>
      </c>
      <c r="D18" s="8">
        <v>2012</v>
      </c>
      <c r="E18" s="8">
        <v>2013</v>
      </c>
      <c r="F18" s="8">
        <v>2014</v>
      </c>
      <c r="G18" s="8">
        <v>2015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Es.1</vt:lpstr>
      <vt:lpstr>Es.2</vt:lpstr>
      <vt:lpstr>schema Lexis</vt:lpstr>
      <vt:lpstr>Es.2!Area_stampa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2019-01-21T09:40:59Z</cp:lastPrinted>
  <dcterms:created xsi:type="dcterms:W3CDTF">2019-01-03T12:00:14Z</dcterms:created>
  <dcterms:modified xsi:type="dcterms:W3CDTF">2019-01-21T11:22:37Z</dcterms:modified>
</cp:coreProperties>
</file>