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lessandra\Documents\didattica\Demografia\compiti esami\"/>
    </mc:Choice>
  </mc:AlternateContent>
  <bookViews>
    <workbookView xWindow="0" yWindow="0" windowWidth="16390" windowHeight="6925"/>
  </bookViews>
  <sheets>
    <sheet name="Foglio1" sheetId="2" r:id="rId1"/>
    <sheet name="Tavol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I21" i="2"/>
  <c r="I20" i="2"/>
  <c r="I19" i="2"/>
  <c r="I18" i="2"/>
  <c r="E35" i="2" l="1"/>
  <c r="H35" i="2" s="1"/>
  <c r="J35" i="2" s="1"/>
  <c r="E38" i="2"/>
  <c r="H38" i="2" s="1"/>
  <c r="J38" i="2" s="1"/>
  <c r="E39" i="2"/>
  <c r="H39" i="2" s="1"/>
  <c r="J39" i="2" s="1"/>
  <c r="D35" i="2"/>
  <c r="F35" i="2" s="1"/>
  <c r="I35" i="2" s="1"/>
  <c r="D36" i="2"/>
  <c r="E36" i="2" s="1"/>
  <c r="H36" i="2" s="1"/>
  <c r="J36" i="2" s="1"/>
  <c r="D37" i="2"/>
  <c r="E37" i="2" s="1"/>
  <c r="D38" i="2"/>
  <c r="F38" i="2" s="1"/>
  <c r="I38" i="2" s="1"/>
  <c r="D39" i="2"/>
  <c r="F39" i="2" s="1"/>
  <c r="I39" i="2" s="1"/>
  <c r="D34" i="2"/>
  <c r="E34" i="2" s="1"/>
  <c r="H34" i="2" s="1"/>
  <c r="J34" i="2" s="1"/>
  <c r="H37" i="2" l="1"/>
  <c r="J37" i="2" s="1"/>
  <c r="F37" i="2"/>
  <c r="I37" i="2" s="1"/>
  <c r="F34" i="2"/>
  <c r="I34" i="2" s="1"/>
  <c r="F36" i="2"/>
  <c r="I36" i="2" s="1"/>
  <c r="D40" i="2"/>
</calcChain>
</file>

<file path=xl/sharedStrings.xml><?xml version="1.0" encoding="utf-8"?>
<sst xmlns="http://schemas.openxmlformats.org/spreadsheetml/2006/main" count="62" uniqueCount="62">
  <si>
    <t>lx</t>
  </si>
  <si>
    <t>dx</t>
  </si>
  <si>
    <t>Lx</t>
  </si>
  <si>
    <t>ex</t>
  </si>
  <si>
    <t xml:space="preserve">   PROVA SCRITTA DI DEMOGRAFIA</t>
  </si>
  <si>
    <t>MATRICOLA</t>
  </si>
  <si>
    <t>a)</t>
  </si>
  <si>
    <t>Età media alla morte</t>
  </si>
  <si>
    <t>b)</t>
  </si>
  <si>
    <t>c)</t>
  </si>
  <si>
    <t>d)</t>
  </si>
  <si>
    <t>e)</t>
  </si>
  <si>
    <t>f)</t>
  </si>
  <si>
    <t>g)</t>
  </si>
  <si>
    <t>Numero di persone che compiono il 110° compleanno</t>
  </si>
  <si>
    <t>h)</t>
  </si>
  <si>
    <t>Probabilità di morire tra il 100° e il 105° compleanno</t>
  </si>
  <si>
    <t>i)</t>
  </si>
  <si>
    <t>classi età</t>
  </si>
  <si>
    <t>15-24</t>
  </si>
  <si>
    <t>TOTALE</t>
  </si>
  <si>
    <t xml:space="preserve">          APPELLO 7 LUGLIO 2017</t>
  </si>
  <si>
    <t xml:space="preserve"> COGNOME</t>
  </si>
  <si>
    <t>NOME</t>
  </si>
  <si>
    <t xml:space="preserve">Es.1 </t>
  </si>
  <si>
    <t>Numero di decessi avvenuti tra la nascita ed il 5° compleanno</t>
  </si>
  <si>
    <t>Probabilità per una nata di sopravvivere fino al 30° compleanno</t>
  </si>
  <si>
    <t>Numero totale di anni vissuti dal 40° compleanno fino all'estinzione</t>
  </si>
  <si>
    <t>Numero di viventi a 99 anni</t>
  </si>
  <si>
    <t>Numero medio di anni vissuti in età attiva</t>
  </si>
  <si>
    <t>Come cambiano i risultati utilizzando la tavola di mortalità del 2014?</t>
  </si>
  <si>
    <t>Commentare le differenze ottenute.</t>
  </si>
  <si>
    <t>Es. 2 - Secondo l'ENIT i turisti stranieri arrivati in Italia nel 2015 sono stati 55 milioni,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</si>
  <si>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così distribuiti per età e genere:</t>
    </r>
  </si>
  <si>
    <t>25-34</t>
  </si>
  <si>
    <t>35-44</t>
  </si>
  <si>
    <t>45-54</t>
  </si>
  <si>
    <t>55-64</t>
  </si>
  <si>
    <t>65-74</t>
  </si>
  <si>
    <t>M/F</t>
  </si>
  <si>
    <t>Disegnare la piramide delle età dei turisti in Italia.</t>
  </si>
  <si>
    <t>Commentare brevemente.</t>
  </si>
  <si>
    <t>% Turisti</t>
  </si>
  <si>
    <t>x</t>
  </si>
  <si>
    <t>p*x</t>
  </si>
  <si>
    <t>Utilizzando la tavola di mortalità Italia 1984 - Donne, calcolare:</t>
  </si>
  <si>
    <t>risultati ottenuti in uno spazio diverso del foglio (qui colonna k). Quindi ricopiare sullo stesso foglio Tavole e nella stessa posizione</t>
  </si>
  <si>
    <t>Scaricare su un foglio nuovo - Tavole - la tavola di mortalità richiesta ed impostare i calcoli (colonna I). Poi Incollare i Valori dei</t>
  </si>
  <si>
    <t>la tavola di mortalità del 2014. I calcoli nella colonna I verranno automaticamente aggiornati.</t>
  </si>
  <si>
    <t>Alternativamente, svolgere tutti i calcoli nel foglio Tavole e poi riportarli qui.</t>
  </si>
  <si>
    <t xml:space="preserve">Frequenza </t>
  </si>
  <si>
    <t>Maschi</t>
  </si>
  <si>
    <t>Femmine</t>
  </si>
  <si>
    <t>ampiezza</t>
  </si>
  <si>
    <t>densità F</t>
  </si>
  <si>
    <t>densità M</t>
  </si>
  <si>
    <t>densita - F</t>
  </si>
  <si>
    <t>estremi classe</t>
  </si>
  <si>
    <t>La cosa più semplice è cambiare le impostazioni di Excel e mettere il "." come decimale e la "," come separatore delle migliaia. Solo dopo aver fatto questa operazione si potrà incollare la tavola.
(File --&gt; Opzioni --&gt; Impostazioni avanzate --&gt; Separatore decimale)</t>
  </si>
  <si>
    <t xml:space="preserve">Fare attenzione ai separatori di decimali e migliaia: il "." del foglio Istat diventa separatore di migliaia </t>
  </si>
  <si>
    <t>Tavola mortalità donne Italia 1984</t>
  </si>
  <si>
    <t>qx (x1000)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</si>
</sst>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;[Red]0.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quotePrefix="1" applyFont="1"/>
    <xf numFmtId="9" fontId="0" fillId="0" borderId="0" xfId="1" applyFont="1"/>
    <xf numFmtId="1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49" fontId="8" fillId="0" borderId="0" xfId="0" applyNumberFormat="1" applyFont="1" applyAlignme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Piramide delle età - Turisti in Italia,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9597112860892383E-2"/>
          <c:y val="0.12962962962962962"/>
          <c:w val="0.86129877515310582"/>
          <c:h val="0.6755861767279091"/>
        </c:manualLayout>
      </c:layout>
      <c:barChart>
        <c:barDir val="bar"/>
        <c:grouping val="clustered"/>
        <c:varyColors val="0"/>
        <c:ser>
          <c:idx val="0"/>
          <c:order val="0"/>
          <c:tx>
            <c:v>Uomini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Foglio1!$K$34:$K$39</c:f>
              <c:numCache>
                <c:formatCode>General</c:formatCode>
                <c:ptCount val="6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</c:numCache>
            </c:numRef>
          </c:cat>
          <c:val>
            <c:numRef>
              <c:f>Foglio1!$I$34:$I$39</c:f>
              <c:numCache>
                <c:formatCode>General</c:formatCode>
                <c:ptCount val="6"/>
                <c:pt idx="0">
                  <c:v>1.3090909090909091E-2</c:v>
                </c:pt>
                <c:pt idx="1">
                  <c:v>8.8181818181818205E-3</c:v>
                </c:pt>
                <c:pt idx="2">
                  <c:v>6.7272727272727276E-3</c:v>
                </c:pt>
                <c:pt idx="3">
                  <c:v>4.121212121212121E-3</c:v>
                </c:pt>
                <c:pt idx="4">
                  <c:v>6.9625668449197859E-3</c:v>
                </c:pt>
                <c:pt idx="5">
                  <c:v>6.9696969696969695E-3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0-4537-9C8F-29902C71F0A1}"/>
            </c:ext>
          </c:extLst>
        </c:ser>
        <c:ser>
          <c:idx val="1"/>
          <c:order val="1"/>
          <c:tx>
            <c:v>Donne</c:v>
          </c:tx>
          <c:spPr>
            <a:solidFill>
              <a:srgbClr val="FF33CC"/>
            </a:solidFill>
            <a:ln>
              <a:noFill/>
            </a:ln>
            <a:effectLst/>
          </c:spPr>
          <c:invertIfNegative val="0"/>
          <c:cat>
            <c:numRef>
              <c:f>Foglio1!$K$34:$K$39</c:f>
              <c:numCache>
                <c:formatCode>General</c:formatCode>
                <c:ptCount val="6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</c:numCache>
            </c:numRef>
          </c:cat>
          <c:val>
            <c:numRef>
              <c:f>Foglio1!$J$34:$J$39</c:f>
              <c:numCache>
                <c:formatCode>0.00000;[Red]0.00000</c:formatCode>
                <c:ptCount val="6"/>
                <c:pt idx="0">
                  <c:v>-8.7272727272727276E-3</c:v>
                </c:pt>
                <c:pt idx="1">
                  <c:v>-8.8181818181818205E-3</c:v>
                </c:pt>
                <c:pt idx="2">
                  <c:v>-6.7272727272727276E-3</c:v>
                </c:pt>
                <c:pt idx="3">
                  <c:v>-5.1515151515151517E-3</c:v>
                </c:pt>
                <c:pt idx="4">
                  <c:v>-9.9465240641711233E-3</c:v>
                </c:pt>
                <c:pt idx="5">
                  <c:v>-1.3939393939393941E-2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0-4537-9C8F-29902C71F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27354656"/>
        <c:axId val="827348000"/>
      </c:barChart>
      <c:catAx>
        <c:axId val="82735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7348000"/>
        <c:crosses val="autoZero"/>
        <c:auto val="1"/>
        <c:lblAlgn val="ctr"/>
        <c:lblOffset val="100"/>
        <c:noMultiLvlLbl val="0"/>
      </c:catAx>
      <c:valAx>
        <c:axId val="827348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735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577850</xdr:colOff>
      <xdr:row>29</xdr:row>
      <xdr:rowOff>187331</xdr:rowOff>
    </xdr:from>
    <xdr:to>
      <xdr:col>18</xdr:col>
      <xdr:colOff>273050</xdr:colOff>
      <xdr:row>44</xdr:row>
      <xdr:rowOff>73031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25" workbookViewId="0">
      <selection activeCell="I26" sqref="I26"/>
    </sheetView>
  </sheetViews>
  <sheetFormatPr defaultRowHeight="14.75" x14ac:dyDescent="0.75"/>
  <cols>
    <col min="2" max="2" width="11.1796875" bestFit="1" customWidth="1"/>
    <col min="9" max="9" width="14.40625" customWidth="1"/>
    <col min="10" max="10" width="17.26953125" bestFit="1" customWidth="1"/>
  </cols>
  <sheetData>
    <row r="1" spans="1:6" ht="15.75" x14ac:dyDescent="0.75">
      <c r="A1" s="2"/>
      <c r="B1" s="2" t="s">
        <v>4</v>
      </c>
      <c r="D1" s="2"/>
      <c r="E1" s="2"/>
      <c r="F1" s="2"/>
    </row>
    <row r="2" spans="1:6" ht="15.75" x14ac:dyDescent="0.75">
      <c r="A2" s="2"/>
      <c r="B2" s="3" t="s">
        <v>21</v>
      </c>
      <c r="E2" s="2"/>
      <c r="F2" s="2"/>
    </row>
    <row r="3" spans="1:6" ht="15.75" x14ac:dyDescent="0.75">
      <c r="A3" s="2"/>
      <c r="B3" s="3"/>
      <c r="E3" s="2"/>
      <c r="F3" s="2"/>
    </row>
    <row r="4" spans="1:6" ht="15.75" x14ac:dyDescent="0.75">
      <c r="A4" s="2"/>
      <c r="B4" s="2"/>
      <c r="C4" s="2"/>
      <c r="D4" s="2"/>
      <c r="E4" s="2"/>
      <c r="F4" s="2"/>
    </row>
    <row r="5" spans="1:6" ht="15.75" x14ac:dyDescent="0.75">
      <c r="A5" s="2" t="s">
        <v>22</v>
      </c>
      <c r="C5" s="2"/>
      <c r="D5" s="2"/>
      <c r="E5" s="2" t="s">
        <v>23</v>
      </c>
      <c r="F5" s="2"/>
    </row>
    <row r="6" spans="1:6" ht="15.75" x14ac:dyDescent="0.75">
      <c r="A6" s="2"/>
      <c r="C6" s="2"/>
      <c r="D6" s="2"/>
      <c r="E6" s="2"/>
      <c r="F6" s="2"/>
    </row>
    <row r="7" spans="1:6" ht="15.75" x14ac:dyDescent="0.75">
      <c r="A7" s="2" t="s">
        <v>5</v>
      </c>
      <c r="C7" s="2"/>
      <c r="D7" s="2"/>
      <c r="E7" s="2"/>
      <c r="F7" s="2"/>
    </row>
    <row r="8" spans="1:6" ht="15.75" x14ac:dyDescent="0.75">
      <c r="A8" s="2"/>
      <c r="C8" s="2"/>
      <c r="D8" s="2"/>
      <c r="E8" s="2"/>
      <c r="F8" s="2"/>
    </row>
    <row r="10" spans="1:6" ht="16" x14ac:dyDescent="0.8">
      <c r="A10" s="4" t="s">
        <v>24</v>
      </c>
      <c r="B10" s="4" t="s">
        <v>45</v>
      </c>
      <c r="C10" s="4"/>
    </row>
    <row r="11" spans="1:6" ht="16" x14ac:dyDescent="0.8">
      <c r="A11" s="4"/>
      <c r="B11" s="17" t="s">
        <v>47</v>
      </c>
      <c r="C11" s="4"/>
    </row>
    <row r="12" spans="1:6" ht="16" x14ac:dyDescent="0.8">
      <c r="B12" s="17" t="s">
        <v>46</v>
      </c>
    </row>
    <row r="13" spans="1:6" ht="16" x14ac:dyDescent="0.8">
      <c r="B13" s="17" t="s">
        <v>48</v>
      </c>
    </row>
    <row r="14" spans="1:6" ht="16" x14ac:dyDescent="0.8">
      <c r="B14" s="17" t="s">
        <v>49</v>
      </c>
    </row>
    <row r="15" spans="1:6" ht="16" x14ac:dyDescent="0.8">
      <c r="B15" s="17" t="s">
        <v>59</v>
      </c>
    </row>
    <row r="16" spans="1:6" ht="16" x14ac:dyDescent="0.8">
      <c r="B16" s="19" t="s">
        <v>58</v>
      </c>
    </row>
    <row r="17" spans="1:11" x14ac:dyDescent="0.75">
      <c r="I17" s="16">
        <v>1984</v>
      </c>
      <c r="J17" s="16"/>
      <c r="K17" s="16">
        <v>1984</v>
      </c>
    </row>
    <row r="18" spans="1:11" x14ac:dyDescent="0.75">
      <c r="A18" t="s">
        <v>6</v>
      </c>
      <c r="B18" t="s">
        <v>7</v>
      </c>
      <c r="I18" s="13">
        <f>Tavole!G4</f>
        <v>84.984999999999999</v>
      </c>
      <c r="J18" s="12"/>
      <c r="K18" s="12">
        <v>79</v>
      </c>
    </row>
    <row r="19" spans="1:11" x14ac:dyDescent="0.75">
      <c r="A19" t="s">
        <v>8</v>
      </c>
      <c r="B19" t="s">
        <v>25</v>
      </c>
      <c r="I19" s="12">
        <f>Tavole!C4+Tavole!C5+Tavole!C6+Tavole!C7+Tavole!C8</f>
        <v>325</v>
      </c>
      <c r="J19" s="12"/>
      <c r="K19" s="12">
        <v>1206</v>
      </c>
    </row>
    <row r="20" spans="1:11" x14ac:dyDescent="0.75">
      <c r="A20" t="s">
        <v>9</v>
      </c>
      <c r="B20" t="s">
        <v>26</v>
      </c>
      <c r="I20" s="14">
        <f>Tavole!B34/Tavole!B4</f>
        <v>0.99358000000000002</v>
      </c>
      <c r="J20" s="12"/>
      <c r="K20" s="12">
        <v>0.98134999999999994</v>
      </c>
    </row>
    <row r="21" spans="1:11" x14ac:dyDescent="0.75">
      <c r="A21" t="s">
        <v>10</v>
      </c>
      <c r="B21" t="s">
        <v>27</v>
      </c>
      <c r="I21" s="12">
        <f>Tavole!G44*Tavole!B44</f>
        <v>4519037.58</v>
      </c>
      <c r="J21" s="12"/>
      <c r="K21" s="12">
        <v>3920159.3760000002</v>
      </c>
    </row>
    <row r="22" spans="1:11" x14ac:dyDescent="0.75">
      <c r="A22" t="s">
        <v>11</v>
      </c>
      <c r="B22" t="s">
        <v>29</v>
      </c>
      <c r="I22" s="15">
        <f>SUM(Tavole!E19:E68)/Tavole!B19</f>
        <v>49.349614963705186</v>
      </c>
      <c r="J22" s="12"/>
      <c r="K22" s="12">
        <v>48.814392633308316</v>
      </c>
    </row>
    <row r="23" spans="1:11" x14ac:dyDescent="0.75">
      <c r="A23" t="s">
        <v>12</v>
      </c>
      <c r="B23" t="s">
        <v>16</v>
      </c>
      <c r="I23" s="14">
        <f>1-Tavole!B109/Tavole!B104</f>
        <v>0.9306734578381437</v>
      </c>
      <c r="J23" s="12"/>
      <c r="K23" s="12">
        <v>0.97457627118644063</v>
      </c>
    </row>
    <row r="24" spans="1:11" x14ac:dyDescent="0.75">
      <c r="A24" t="s">
        <v>13</v>
      </c>
      <c r="B24" t="s">
        <v>28</v>
      </c>
      <c r="I24" s="12">
        <f>Tavole!E103</f>
        <v>4356</v>
      </c>
      <c r="J24" s="12"/>
      <c r="K24" s="12">
        <v>491</v>
      </c>
    </row>
    <row r="25" spans="1:11" x14ac:dyDescent="0.75">
      <c r="A25" t="s">
        <v>15</v>
      </c>
      <c r="B25" t="s">
        <v>14</v>
      </c>
      <c r="I25" s="12">
        <f>Tavole!B114</f>
        <v>3</v>
      </c>
      <c r="J25" s="12"/>
      <c r="K25" s="12">
        <v>0</v>
      </c>
    </row>
    <row r="27" spans="1:11" x14ac:dyDescent="0.75">
      <c r="A27" t="s">
        <v>17</v>
      </c>
      <c r="B27" t="s">
        <v>30</v>
      </c>
    </row>
    <row r="28" spans="1:11" x14ac:dyDescent="0.75">
      <c r="B28" t="s">
        <v>31</v>
      </c>
    </row>
    <row r="30" spans="1:11" ht="16" x14ac:dyDescent="0.8">
      <c r="A30" s="4" t="s">
        <v>32</v>
      </c>
      <c r="B30" s="1"/>
      <c r="C30" s="1"/>
      <c r="D30" s="1"/>
      <c r="E30" s="1"/>
      <c r="F30" s="1"/>
      <c r="G30" s="1"/>
      <c r="H30" s="1"/>
      <c r="I30" s="1"/>
    </row>
    <row r="31" spans="1:11" ht="16" x14ac:dyDescent="0.8">
      <c r="A31" s="5" t="s">
        <v>33</v>
      </c>
      <c r="B31" s="1"/>
      <c r="C31" s="1"/>
      <c r="D31" s="1"/>
      <c r="E31" s="1"/>
      <c r="F31" s="1"/>
      <c r="G31" s="1"/>
      <c r="H31" s="1"/>
      <c r="I31" s="1"/>
    </row>
    <row r="32" spans="1:11" ht="16" x14ac:dyDescent="0.8">
      <c r="A32" s="5"/>
      <c r="B32" s="1"/>
      <c r="C32" s="1"/>
      <c r="D32" s="1"/>
      <c r="E32" s="1"/>
      <c r="F32" s="1"/>
      <c r="G32" s="1"/>
      <c r="H32" s="1"/>
      <c r="I32" s="1"/>
    </row>
    <row r="33" spans="1:11" x14ac:dyDescent="0.75">
      <c r="A33" s="1" t="s">
        <v>18</v>
      </c>
      <c r="B33" s="9" t="s">
        <v>42</v>
      </c>
      <c r="C33" s="9" t="s">
        <v>39</v>
      </c>
      <c r="D33" t="s">
        <v>50</v>
      </c>
      <c r="E33" s="1" t="s">
        <v>52</v>
      </c>
      <c r="F33" s="1" t="s">
        <v>51</v>
      </c>
      <c r="G33" s="1" t="s">
        <v>53</v>
      </c>
      <c r="H33" s="1" t="s">
        <v>54</v>
      </c>
      <c r="I33" s="1" t="s">
        <v>55</v>
      </c>
      <c r="J33" s="1" t="s">
        <v>56</v>
      </c>
      <c r="K33" s="1" t="s">
        <v>57</v>
      </c>
    </row>
    <row r="34" spans="1:11" x14ac:dyDescent="0.75">
      <c r="A34" s="1" t="s">
        <v>19</v>
      </c>
      <c r="B34" s="7">
        <v>0.21818181818181817</v>
      </c>
      <c r="C34" s="1">
        <v>1.5</v>
      </c>
      <c r="D34">
        <f>B34*$B$40</f>
        <v>12000000</v>
      </c>
      <c r="E34" s="1">
        <f t="shared" ref="E34:E39" si="0">D34/(C34+1)</f>
        <v>4800000</v>
      </c>
      <c r="F34">
        <f>D34-E34</f>
        <v>7200000</v>
      </c>
      <c r="G34" s="1">
        <v>10</v>
      </c>
      <c r="H34" s="1">
        <f>E34/(10*$B$40)</f>
        <v>8.7272727272727276E-3</v>
      </c>
      <c r="I34" s="1">
        <f>F34/(10*$B$40)</f>
        <v>1.3090909090909091E-2</v>
      </c>
      <c r="J34" s="18">
        <f>H34*-1</f>
        <v>-8.7272727272727276E-3</v>
      </c>
      <c r="K34">
        <v>15</v>
      </c>
    </row>
    <row r="35" spans="1:11" x14ac:dyDescent="0.75">
      <c r="A35" s="1" t="s">
        <v>34</v>
      </c>
      <c r="B35" s="7">
        <v>0.17636363636363639</v>
      </c>
      <c r="C35" s="1">
        <v>1</v>
      </c>
      <c r="D35">
        <f t="shared" ref="D35:D39" si="1">B35*$B$40</f>
        <v>9700000.0000000019</v>
      </c>
      <c r="E35" s="1">
        <f t="shared" si="0"/>
        <v>4850000.0000000009</v>
      </c>
      <c r="F35">
        <f t="shared" ref="F35:F39" si="2">D35-E35</f>
        <v>4850000.0000000009</v>
      </c>
      <c r="G35" s="1">
        <v>10</v>
      </c>
      <c r="H35" s="1">
        <f t="shared" ref="H35:H39" si="3">E35/(10*$B$40)</f>
        <v>8.8181818181818205E-3</v>
      </c>
      <c r="I35" s="1">
        <f t="shared" ref="I35:I39" si="4">F35/(10*$B$40)</f>
        <v>8.8181818181818205E-3</v>
      </c>
      <c r="J35" s="18">
        <f t="shared" ref="J35:J39" si="5">H35*-1</f>
        <v>-8.8181818181818205E-3</v>
      </c>
      <c r="K35">
        <v>25</v>
      </c>
    </row>
    <row r="36" spans="1:11" x14ac:dyDescent="0.75">
      <c r="A36" s="6" t="s">
        <v>35</v>
      </c>
      <c r="B36" s="7">
        <v>0.13454545454545455</v>
      </c>
      <c r="C36" s="1">
        <v>1</v>
      </c>
      <c r="D36">
        <f t="shared" si="1"/>
        <v>7400000</v>
      </c>
      <c r="E36" s="1">
        <f t="shared" si="0"/>
        <v>3700000</v>
      </c>
      <c r="F36">
        <f t="shared" si="2"/>
        <v>3700000</v>
      </c>
      <c r="G36" s="1">
        <v>10</v>
      </c>
      <c r="H36" s="1">
        <f t="shared" si="3"/>
        <v>6.7272727272727276E-3</v>
      </c>
      <c r="I36" s="1">
        <f t="shared" si="4"/>
        <v>6.7272727272727276E-3</v>
      </c>
      <c r="J36" s="18">
        <f t="shared" si="5"/>
        <v>-6.7272727272727276E-3</v>
      </c>
      <c r="K36">
        <v>35</v>
      </c>
    </row>
    <row r="37" spans="1:11" x14ac:dyDescent="0.75">
      <c r="A37" s="6" t="s">
        <v>36</v>
      </c>
      <c r="B37" s="7">
        <v>9.2727272727272728E-2</v>
      </c>
      <c r="C37" s="1">
        <v>0.8</v>
      </c>
      <c r="D37">
        <f t="shared" si="1"/>
        <v>5100000</v>
      </c>
      <c r="E37" s="1">
        <f t="shared" si="0"/>
        <v>2833333.3333333335</v>
      </c>
      <c r="F37">
        <f t="shared" si="2"/>
        <v>2266666.6666666665</v>
      </c>
      <c r="G37" s="1">
        <v>10</v>
      </c>
      <c r="H37" s="1">
        <f t="shared" si="3"/>
        <v>5.1515151515151517E-3</v>
      </c>
      <c r="I37" s="1">
        <f t="shared" si="4"/>
        <v>4.121212121212121E-3</v>
      </c>
      <c r="J37" s="18">
        <f t="shared" si="5"/>
        <v>-5.1515151515151517E-3</v>
      </c>
      <c r="K37">
        <v>45</v>
      </c>
    </row>
    <row r="38" spans="1:11" x14ac:dyDescent="0.75">
      <c r="A38" s="1" t="s">
        <v>37</v>
      </c>
      <c r="B38" s="7">
        <v>0.1690909090909091</v>
      </c>
      <c r="C38" s="1">
        <v>0.7</v>
      </c>
      <c r="D38">
        <f t="shared" si="1"/>
        <v>9300000</v>
      </c>
      <c r="E38" s="1">
        <f t="shared" si="0"/>
        <v>5470588.2352941176</v>
      </c>
      <c r="F38">
        <f t="shared" si="2"/>
        <v>3829411.7647058824</v>
      </c>
      <c r="G38" s="1">
        <v>10</v>
      </c>
      <c r="H38" s="1">
        <f t="shared" si="3"/>
        <v>9.9465240641711233E-3</v>
      </c>
      <c r="I38" s="1">
        <f t="shared" si="4"/>
        <v>6.9625668449197859E-3</v>
      </c>
      <c r="J38" s="18">
        <f t="shared" si="5"/>
        <v>-9.9465240641711233E-3</v>
      </c>
      <c r="K38">
        <v>55</v>
      </c>
    </row>
    <row r="39" spans="1:11" x14ac:dyDescent="0.75">
      <c r="A39" s="6" t="s">
        <v>38</v>
      </c>
      <c r="B39" s="7">
        <v>0.20909090909090908</v>
      </c>
      <c r="C39" s="1">
        <v>0.5</v>
      </c>
      <c r="D39">
        <f t="shared" si="1"/>
        <v>11500000</v>
      </c>
      <c r="E39" s="1">
        <f t="shared" si="0"/>
        <v>7666666.666666667</v>
      </c>
      <c r="F39">
        <f t="shared" si="2"/>
        <v>3833333.333333333</v>
      </c>
      <c r="G39" s="1">
        <v>10</v>
      </c>
      <c r="H39" s="1">
        <f t="shared" si="3"/>
        <v>1.3939393939393941E-2</v>
      </c>
      <c r="I39" s="1">
        <f t="shared" si="4"/>
        <v>6.9696969696969695E-3</v>
      </c>
      <c r="J39" s="18">
        <f t="shared" si="5"/>
        <v>-1.3939393939393941E-2</v>
      </c>
      <c r="K39">
        <v>65</v>
      </c>
    </row>
    <row r="40" spans="1:11" x14ac:dyDescent="0.75">
      <c r="A40" s="1" t="s">
        <v>20</v>
      </c>
      <c r="B40" s="8">
        <v>55000000</v>
      </c>
      <c r="D40" s="1">
        <f>SUM(D34:D39)</f>
        <v>55000000</v>
      </c>
      <c r="E40" s="1"/>
      <c r="F40" s="1"/>
      <c r="G40" s="1"/>
      <c r="H40" s="1"/>
      <c r="I40" s="1"/>
    </row>
    <row r="42" spans="1:11" x14ac:dyDescent="0.75">
      <c r="A42" s="1" t="s">
        <v>40</v>
      </c>
    </row>
    <row r="43" spans="1:11" x14ac:dyDescent="0.75">
      <c r="A43" s="1" t="s">
        <v>41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96" workbookViewId="0">
      <selection activeCell="A4" sqref="A4:G123"/>
    </sheetView>
  </sheetViews>
  <sheetFormatPr defaultRowHeight="14.75" x14ac:dyDescent="0.75"/>
  <cols>
    <col min="1" max="1" width="11.31640625" customWidth="1"/>
    <col min="4" max="4" width="11.6796875" customWidth="1"/>
    <col min="6" max="6" width="10.08984375" customWidth="1"/>
    <col min="8" max="8" width="10.6796875" bestFit="1" customWidth="1"/>
  </cols>
  <sheetData>
    <row r="1" spans="1:7" x14ac:dyDescent="0.75">
      <c r="A1" t="s">
        <v>60</v>
      </c>
    </row>
    <row r="2" spans="1:7" x14ac:dyDescent="0.75">
      <c r="A2" s="10"/>
      <c r="B2" s="10"/>
      <c r="C2" s="10"/>
      <c r="D2" s="11"/>
      <c r="E2" s="10"/>
      <c r="F2" s="10"/>
      <c r="G2" s="11"/>
    </row>
    <row r="3" spans="1:7" x14ac:dyDescent="0.75">
      <c r="A3" s="10" t="s">
        <v>43</v>
      </c>
      <c r="B3" s="10" t="s">
        <v>0</v>
      </c>
      <c r="C3" s="10" t="s">
        <v>1</v>
      </c>
      <c r="D3" s="10" t="s">
        <v>61</v>
      </c>
      <c r="E3" s="10" t="s">
        <v>2</v>
      </c>
      <c r="F3" s="10" t="s">
        <v>44</v>
      </c>
      <c r="G3" s="11" t="s">
        <v>3</v>
      </c>
    </row>
    <row r="4" spans="1:7" x14ac:dyDescent="0.75">
      <c r="A4" s="10">
        <v>0</v>
      </c>
      <c r="B4" s="10">
        <v>100000</v>
      </c>
      <c r="C4" s="10">
        <v>271</v>
      </c>
      <c r="D4" s="10">
        <v>2.7056900000000002</v>
      </c>
      <c r="E4" s="10">
        <v>99745</v>
      </c>
      <c r="F4" s="10">
        <v>0.99973789999999996</v>
      </c>
      <c r="G4" s="10">
        <v>84.984999999999999</v>
      </c>
    </row>
    <row r="5" spans="1:7" x14ac:dyDescent="0.75">
      <c r="A5" s="10">
        <v>1</v>
      </c>
      <c r="B5" s="10">
        <v>99729</v>
      </c>
      <c r="C5" s="10">
        <v>20</v>
      </c>
      <c r="D5" s="10">
        <v>0.20422999999999999</v>
      </c>
      <c r="E5" s="10">
        <v>99719</v>
      </c>
      <c r="F5" s="10">
        <v>0.99982260000000001</v>
      </c>
      <c r="G5" s="10">
        <v>84.215000000000003</v>
      </c>
    </row>
    <row r="6" spans="1:7" x14ac:dyDescent="0.75">
      <c r="A6" s="10">
        <v>2</v>
      </c>
      <c r="B6" s="10">
        <v>99709</v>
      </c>
      <c r="C6" s="10">
        <v>15</v>
      </c>
      <c r="D6" s="10">
        <v>0.15060999999999999</v>
      </c>
      <c r="E6" s="10">
        <v>99702</v>
      </c>
      <c r="F6" s="10">
        <v>0.99986980000000003</v>
      </c>
      <c r="G6" s="10">
        <v>83.231999999999999</v>
      </c>
    </row>
    <row r="7" spans="1:7" x14ac:dyDescent="0.75">
      <c r="A7" s="10">
        <v>3</v>
      </c>
      <c r="B7" s="10">
        <v>99694</v>
      </c>
      <c r="C7" s="10">
        <v>11</v>
      </c>
      <c r="D7" s="10">
        <v>0.10972</v>
      </c>
      <c r="E7" s="10">
        <v>99689</v>
      </c>
      <c r="F7" s="10">
        <v>0.99990259999999997</v>
      </c>
      <c r="G7" s="10">
        <v>82.244</v>
      </c>
    </row>
    <row r="8" spans="1:7" x14ac:dyDescent="0.75">
      <c r="A8" s="10">
        <v>4</v>
      </c>
      <c r="B8" s="10">
        <v>99683</v>
      </c>
      <c r="C8" s="10">
        <v>8</v>
      </c>
      <c r="D8" s="10">
        <v>8.5169999999999996E-2</v>
      </c>
      <c r="E8" s="10">
        <v>99679</v>
      </c>
      <c r="F8" s="10">
        <v>0.99992300000000001</v>
      </c>
      <c r="G8" s="10">
        <v>81.253</v>
      </c>
    </row>
    <row r="9" spans="1:7" x14ac:dyDescent="0.75">
      <c r="A9" s="10">
        <v>5</v>
      </c>
      <c r="B9" s="10">
        <v>99675</v>
      </c>
      <c r="C9" s="10">
        <v>7</v>
      </c>
      <c r="D9" s="10">
        <v>6.8820000000000006E-2</v>
      </c>
      <c r="E9" s="10">
        <v>99671</v>
      </c>
      <c r="F9" s="10">
        <v>0.99993480000000001</v>
      </c>
      <c r="G9" s="10">
        <v>80.260000000000005</v>
      </c>
    </row>
    <row r="10" spans="1:7" x14ac:dyDescent="0.75">
      <c r="A10" s="10">
        <v>6</v>
      </c>
      <c r="B10" s="10">
        <v>99668</v>
      </c>
      <c r="C10" s="10">
        <v>6</v>
      </c>
      <c r="D10" s="10">
        <v>6.157E-2</v>
      </c>
      <c r="E10" s="10">
        <v>99665</v>
      </c>
      <c r="F10" s="10">
        <v>0.99993430000000005</v>
      </c>
      <c r="G10" s="10">
        <v>79.265000000000001</v>
      </c>
    </row>
    <row r="11" spans="1:7" x14ac:dyDescent="0.75">
      <c r="A11" s="10">
        <v>7</v>
      </c>
      <c r="B11" s="10">
        <v>99662</v>
      </c>
      <c r="C11" s="10">
        <v>7</v>
      </c>
      <c r="D11" s="10">
        <v>6.9870000000000002E-2</v>
      </c>
      <c r="E11" s="10">
        <v>99658</v>
      </c>
      <c r="F11" s="10">
        <v>0.99993089999999996</v>
      </c>
      <c r="G11" s="10">
        <v>78.27</v>
      </c>
    </row>
    <row r="12" spans="1:7" x14ac:dyDescent="0.75">
      <c r="A12" s="10">
        <v>8</v>
      </c>
      <c r="B12" s="10">
        <v>99655</v>
      </c>
      <c r="C12" s="10">
        <v>7</v>
      </c>
      <c r="D12" s="10">
        <v>6.8400000000000002E-2</v>
      </c>
      <c r="E12" s="10">
        <v>99651</v>
      </c>
      <c r="F12" s="10">
        <v>0.99993220000000005</v>
      </c>
      <c r="G12" s="10">
        <v>77.275999999999996</v>
      </c>
    </row>
    <row r="13" spans="1:7" x14ac:dyDescent="0.75">
      <c r="A13" s="10">
        <v>9</v>
      </c>
      <c r="B13" s="10">
        <v>99648</v>
      </c>
      <c r="C13" s="10">
        <v>7</v>
      </c>
      <c r="D13" s="10">
        <v>6.726E-2</v>
      </c>
      <c r="E13" s="10">
        <v>99644</v>
      </c>
      <c r="F13" s="10">
        <v>0.99993310000000002</v>
      </c>
      <c r="G13" s="10">
        <v>76.281000000000006</v>
      </c>
    </row>
    <row r="14" spans="1:7" x14ac:dyDescent="0.75">
      <c r="A14" s="10">
        <v>10</v>
      </c>
      <c r="B14" s="10">
        <v>99641</v>
      </c>
      <c r="C14" s="10">
        <v>7</v>
      </c>
      <c r="D14" s="10">
        <v>6.6549999999999998E-2</v>
      </c>
      <c r="E14" s="10">
        <v>99638</v>
      </c>
      <c r="F14" s="10">
        <v>0.99992990000000004</v>
      </c>
      <c r="G14" s="10">
        <v>75.286000000000001</v>
      </c>
    </row>
    <row r="15" spans="1:7" x14ac:dyDescent="0.75">
      <c r="A15" s="10">
        <v>11</v>
      </c>
      <c r="B15" s="10">
        <v>99635</v>
      </c>
      <c r="C15" s="10">
        <v>7</v>
      </c>
      <c r="D15" s="10">
        <v>7.3609999999999995E-2</v>
      </c>
      <c r="E15" s="10">
        <v>99631</v>
      </c>
      <c r="F15" s="10">
        <v>0.99992239999999999</v>
      </c>
      <c r="G15" s="10">
        <v>74.290999999999997</v>
      </c>
    </row>
    <row r="16" spans="1:7" x14ac:dyDescent="0.75">
      <c r="A16" s="10">
        <v>12</v>
      </c>
      <c r="B16" s="10">
        <v>99627</v>
      </c>
      <c r="C16" s="10">
        <v>8</v>
      </c>
      <c r="D16" s="10">
        <v>8.158E-2</v>
      </c>
      <c r="E16" s="10">
        <v>99623</v>
      </c>
      <c r="F16" s="10">
        <v>0.99991640000000004</v>
      </c>
      <c r="G16" s="10">
        <v>73.296000000000006</v>
      </c>
    </row>
    <row r="17" spans="1:7" x14ac:dyDescent="0.75">
      <c r="A17" s="10">
        <v>13</v>
      </c>
      <c r="B17" s="10">
        <v>99619</v>
      </c>
      <c r="C17" s="10">
        <v>9</v>
      </c>
      <c r="D17" s="10">
        <v>8.5529999999999995E-2</v>
      </c>
      <c r="E17" s="10">
        <v>99615</v>
      </c>
      <c r="F17" s="10">
        <v>0.99991030000000003</v>
      </c>
      <c r="G17" s="10">
        <v>72.302000000000007</v>
      </c>
    </row>
    <row r="18" spans="1:7" x14ac:dyDescent="0.75">
      <c r="A18" s="10">
        <v>14</v>
      </c>
      <c r="B18" s="10">
        <v>99611</v>
      </c>
      <c r="C18" s="10">
        <v>9</v>
      </c>
      <c r="D18" s="10">
        <v>9.3920000000000003E-2</v>
      </c>
      <c r="E18" s="10">
        <v>99606</v>
      </c>
      <c r="F18" s="10">
        <v>0.99990259999999997</v>
      </c>
      <c r="G18" s="10">
        <v>71.308999999999997</v>
      </c>
    </row>
    <row r="19" spans="1:7" x14ac:dyDescent="0.75">
      <c r="A19" s="10">
        <v>15</v>
      </c>
      <c r="B19" s="10">
        <v>99601</v>
      </c>
      <c r="C19" s="10">
        <v>10</v>
      </c>
      <c r="D19" s="10">
        <v>0.10088</v>
      </c>
      <c r="E19" s="10">
        <v>99596</v>
      </c>
      <c r="F19" s="10">
        <v>0.99988969999999999</v>
      </c>
      <c r="G19" s="10">
        <v>70.314999999999998</v>
      </c>
    </row>
    <row r="20" spans="1:7" x14ac:dyDescent="0.75">
      <c r="A20" s="10">
        <v>16</v>
      </c>
      <c r="B20" s="10">
        <v>99591</v>
      </c>
      <c r="C20" s="10">
        <v>12</v>
      </c>
      <c r="D20" s="10">
        <v>0.11977</v>
      </c>
      <c r="E20" s="10">
        <v>99585</v>
      </c>
      <c r="F20" s="10">
        <v>0.99986969999999997</v>
      </c>
      <c r="G20" s="10">
        <v>69.322000000000003</v>
      </c>
    </row>
    <row r="21" spans="1:7" x14ac:dyDescent="0.75">
      <c r="A21" s="10">
        <v>17</v>
      </c>
      <c r="B21" s="10">
        <v>99579</v>
      </c>
      <c r="C21" s="10">
        <v>14</v>
      </c>
      <c r="D21" s="10">
        <v>0.14077000000000001</v>
      </c>
      <c r="E21" s="10">
        <v>99572</v>
      </c>
      <c r="F21" s="10">
        <v>0.99985429999999997</v>
      </c>
      <c r="G21" s="10">
        <v>68.331000000000003</v>
      </c>
    </row>
    <row r="22" spans="1:7" x14ac:dyDescent="0.75">
      <c r="A22" s="10">
        <v>18</v>
      </c>
      <c r="B22" s="10">
        <v>99565</v>
      </c>
      <c r="C22" s="10">
        <v>15</v>
      </c>
      <c r="D22" s="10">
        <v>0.15057000000000001</v>
      </c>
      <c r="E22" s="10">
        <v>99558</v>
      </c>
      <c r="F22" s="10">
        <v>0.99985159999999995</v>
      </c>
      <c r="G22" s="10">
        <v>67.34</v>
      </c>
    </row>
    <row r="23" spans="1:7" x14ac:dyDescent="0.75">
      <c r="A23" s="10">
        <v>19</v>
      </c>
      <c r="B23" s="10">
        <v>99550</v>
      </c>
      <c r="C23" s="10">
        <v>15</v>
      </c>
      <c r="D23" s="10">
        <v>0.14618</v>
      </c>
      <c r="E23" s="10">
        <v>99543</v>
      </c>
      <c r="F23" s="10">
        <v>0.99985120000000005</v>
      </c>
      <c r="G23" s="10">
        <v>66.349999999999994</v>
      </c>
    </row>
    <row r="24" spans="1:7" x14ac:dyDescent="0.75">
      <c r="A24" s="10">
        <v>20</v>
      </c>
      <c r="B24" s="10">
        <v>99536</v>
      </c>
      <c r="C24" s="10">
        <v>15</v>
      </c>
      <c r="D24" s="10">
        <v>0.15148</v>
      </c>
      <c r="E24" s="10">
        <v>99528</v>
      </c>
      <c r="F24" s="10">
        <v>0.99984709999999999</v>
      </c>
      <c r="G24" s="10">
        <v>65.36</v>
      </c>
    </row>
    <row r="25" spans="1:7" x14ac:dyDescent="0.75">
      <c r="A25" s="10">
        <v>21</v>
      </c>
      <c r="B25" s="10">
        <v>99521</v>
      </c>
      <c r="C25" s="10">
        <v>15</v>
      </c>
      <c r="D25" s="10">
        <v>0.15428</v>
      </c>
      <c r="E25" s="10">
        <v>99513</v>
      </c>
      <c r="F25" s="10">
        <v>0.99984249999999997</v>
      </c>
      <c r="G25" s="10">
        <v>64.37</v>
      </c>
    </row>
    <row r="26" spans="1:7" x14ac:dyDescent="0.75">
      <c r="A26" s="10">
        <v>22</v>
      </c>
      <c r="B26" s="10">
        <v>99505</v>
      </c>
      <c r="C26" s="10">
        <v>16</v>
      </c>
      <c r="D26" s="10">
        <v>0.16072</v>
      </c>
      <c r="E26" s="10">
        <v>99497</v>
      </c>
      <c r="F26" s="10">
        <v>0.99983569999999999</v>
      </c>
      <c r="G26" s="10">
        <v>63.378999999999998</v>
      </c>
    </row>
    <row r="27" spans="1:7" x14ac:dyDescent="0.75">
      <c r="A27" s="10">
        <v>23</v>
      </c>
      <c r="B27" s="10">
        <v>99489</v>
      </c>
      <c r="C27" s="10">
        <v>17</v>
      </c>
      <c r="D27" s="10">
        <v>0.16783999999999999</v>
      </c>
      <c r="E27" s="10">
        <v>99481</v>
      </c>
      <c r="F27" s="10">
        <v>0.99982859999999996</v>
      </c>
      <c r="G27" s="10">
        <v>62.39</v>
      </c>
    </row>
    <row r="28" spans="1:7" x14ac:dyDescent="0.75">
      <c r="A28" s="10">
        <v>24</v>
      </c>
      <c r="B28" s="10">
        <v>99473</v>
      </c>
      <c r="C28" s="10">
        <v>17</v>
      </c>
      <c r="D28" s="10">
        <v>0.1749</v>
      </c>
      <c r="E28" s="10">
        <v>99464</v>
      </c>
      <c r="F28" s="10">
        <v>0.99982289999999996</v>
      </c>
      <c r="G28" s="10">
        <v>61.4</v>
      </c>
    </row>
    <row r="29" spans="1:7" x14ac:dyDescent="0.75">
      <c r="A29" s="10">
        <v>25</v>
      </c>
      <c r="B29" s="10">
        <v>99455</v>
      </c>
      <c r="C29" s="10">
        <v>18</v>
      </c>
      <c r="D29" s="10">
        <v>0.17927000000000001</v>
      </c>
      <c r="E29" s="10">
        <v>99446</v>
      </c>
      <c r="F29" s="10">
        <v>0.99981920000000002</v>
      </c>
      <c r="G29" s="10">
        <v>60.411000000000001</v>
      </c>
    </row>
    <row r="30" spans="1:7" x14ac:dyDescent="0.75">
      <c r="A30" s="10">
        <v>26</v>
      </c>
      <c r="B30" s="10">
        <v>99437</v>
      </c>
      <c r="C30" s="10">
        <v>18</v>
      </c>
      <c r="D30" s="10">
        <v>0.18225</v>
      </c>
      <c r="E30" s="10">
        <v>99428</v>
      </c>
      <c r="F30" s="10">
        <v>0.99981370000000003</v>
      </c>
      <c r="G30" s="10">
        <v>59.420999999999999</v>
      </c>
    </row>
    <row r="31" spans="1:7" x14ac:dyDescent="0.75">
      <c r="A31" s="10">
        <v>27</v>
      </c>
      <c r="B31" s="10">
        <v>99419</v>
      </c>
      <c r="C31" s="10">
        <v>19</v>
      </c>
      <c r="D31" s="10">
        <v>0.19037000000000001</v>
      </c>
      <c r="E31" s="10">
        <v>99410</v>
      </c>
      <c r="F31" s="10">
        <v>0.99980279999999999</v>
      </c>
      <c r="G31" s="10">
        <v>58.432000000000002</v>
      </c>
    </row>
    <row r="32" spans="1:7" x14ac:dyDescent="0.75">
      <c r="A32" s="10">
        <v>28</v>
      </c>
      <c r="B32" s="10">
        <v>99400</v>
      </c>
      <c r="C32" s="10">
        <v>20</v>
      </c>
      <c r="D32" s="10">
        <v>0.20397999999999999</v>
      </c>
      <c r="E32" s="10">
        <v>99390</v>
      </c>
      <c r="F32" s="10">
        <v>0.9997895</v>
      </c>
      <c r="G32" s="10">
        <v>57.442999999999998</v>
      </c>
    </row>
    <row r="33" spans="1:7" x14ac:dyDescent="0.75">
      <c r="A33" s="10">
        <v>29</v>
      </c>
      <c r="B33" s="10">
        <v>99380</v>
      </c>
      <c r="C33" s="10">
        <v>22</v>
      </c>
      <c r="D33" s="10">
        <v>0.21712000000000001</v>
      </c>
      <c r="E33" s="10">
        <v>99369</v>
      </c>
      <c r="F33" s="10">
        <v>0.99977450000000001</v>
      </c>
      <c r="G33" s="10">
        <v>56.454999999999998</v>
      </c>
    </row>
    <row r="34" spans="1:7" x14ac:dyDescent="0.75">
      <c r="A34" s="10">
        <v>30</v>
      </c>
      <c r="B34" s="10">
        <v>99358</v>
      </c>
      <c r="C34" s="10">
        <v>23</v>
      </c>
      <c r="D34" s="10">
        <v>0.23386999999999999</v>
      </c>
      <c r="E34" s="10">
        <v>99347</v>
      </c>
      <c r="F34" s="10">
        <v>0.9997646</v>
      </c>
      <c r="G34" s="10">
        <v>55.466999999999999</v>
      </c>
    </row>
    <row r="35" spans="1:7" x14ac:dyDescent="0.75">
      <c r="A35" s="10">
        <v>31</v>
      </c>
      <c r="B35" s="10">
        <v>99335</v>
      </c>
      <c r="C35" s="10">
        <v>24</v>
      </c>
      <c r="D35" s="10">
        <v>0.23699999999999999</v>
      </c>
      <c r="E35" s="10">
        <v>99323</v>
      </c>
      <c r="F35" s="10">
        <v>0.99975420000000004</v>
      </c>
      <c r="G35" s="10">
        <v>54.48</v>
      </c>
    </row>
    <row r="36" spans="1:7" x14ac:dyDescent="0.75">
      <c r="A36" s="10">
        <v>32</v>
      </c>
      <c r="B36" s="10">
        <v>99312</v>
      </c>
      <c r="C36" s="10">
        <v>25</v>
      </c>
      <c r="D36" s="10">
        <v>0.25457999999999997</v>
      </c>
      <c r="E36" s="10">
        <v>99299</v>
      </c>
      <c r="F36" s="10">
        <v>0.9997317</v>
      </c>
      <c r="G36" s="10">
        <v>53.493000000000002</v>
      </c>
    </row>
    <row r="37" spans="1:7" x14ac:dyDescent="0.75">
      <c r="A37" s="10">
        <v>33</v>
      </c>
      <c r="B37" s="10">
        <v>99286</v>
      </c>
      <c r="C37" s="10">
        <v>28</v>
      </c>
      <c r="D37" s="10">
        <v>0.28193000000000001</v>
      </c>
      <c r="E37" s="10">
        <v>99272</v>
      </c>
      <c r="F37" s="10">
        <v>0.99969980000000003</v>
      </c>
      <c r="G37" s="10">
        <v>52.506</v>
      </c>
    </row>
    <row r="38" spans="1:7" x14ac:dyDescent="0.75">
      <c r="A38" s="10">
        <v>34</v>
      </c>
      <c r="B38" s="10">
        <v>99258</v>
      </c>
      <c r="C38" s="10">
        <v>32</v>
      </c>
      <c r="D38" s="10">
        <v>0.31841999999999998</v>
      </c>
      <c r="E38" s="10">
        <v>99243</v>
      </c>
      <c r="F38" s="10">
        <v>0.99966239999999995</v>
      </c>
      <c r="G38" s="10">
        <v>51.521000000000001</v>
      </c>
    </row>
    <row r="39" spans="1:7" x14ac:dyDescent="0.75">
      <c r="A39" s="10">
        <v>35</v>
      </c>
      <c r="B39" s="10">
        <v>99227</v>
      </c>
      <c r="C39" s="10">
        <v>35</v>
      </c>
      <c r="D39" s="10">
        <v>0.35676000000000002</v>
      </c>
      <c r="E39" s="10">
        <v>99209</v>
      </c>
      <c r="F39" s="10">
        <v>0.99961670000000002</v>
      </c>
      <c r="G39" s="10">
        <v>50.536999999999999</v>
      </c>
    </row>
    <row r="40" spans="1:7" x14ac:dyDescent="0.75">
      <c r="A40" s="10">
        <v>36</v>
      </c>
      <c r="B40" s="10">
        <v>99191</v>
      </c>
      <c r="C40" s="10">
        <v>41</v>
      </c>
      <c r="D40" s="10">
        <v>0.40992000000000001</v>
      </c>
      <c r="E40" s="10">
        <v>99171</v>
      </c>
      <c r="F40" s="10">
        <v>0.99956929999999999</v>
      </c>
      <c r="G40" s="10">
        <v>49.555</v>
      </c>
    </row>
    <row r="41" spans="1:7" x14ac:dyDescent="0.75">
      <c r="A41" s="10">
        <v>37</v>
      </c>
      <c r="B41" s="10">
        <v>99151</v>
      </c>
      <c r="C41" s="10">
        <v>45</v>
      </c>
      <c r="D41" s="10">
        <v>0.45154</v>
      </c>
      <c r="E41" s="10">
        <v>99128</v>
      </c>
      <c r="F41" s="10">
        <v>0.99952790000000002</v>
      </c>
      <c r="G41" s="10">
        <v>48.575000000000003</v>
      </c>
    </row>
    <row r="42" spans="1:7" x14ac:dyDescent="0.75">
      <c r="A42" s="10">
        <v>38</v>
      </c>
      <c r="B42" s="10">
        <v>99106</v>
      </c>
      <c r="C42" s="10">
        <v>49</v>
      </c>
      <c r="D42" s="10">
        <v>0.49270999999999998</v>
      </c>
      <c r="E42" s="10">
        <v>99081</v>
      </c>
      <c r="F42" s="10">
        <v>0.99948619999999999</v>
      </c>
      <c r="G42" s="10">
        <v>47.597000000000001</v>
      </c>
    </row>
    <row r="43" spans="1:7" x14ac:dyDescent="0.75">
      <c r="A43" s="10">
        <v>39</v>
      </c>
      <c r="B43" s="10">
        <v>99057</v>
      </c>
      <c r="C43" s="10">
        <v>53</v>
      </c>
      <c r="D43" s="10">
        <v>0.53488000000000002</v>
      </c>
      <c r="E43" s="10">
        <v>99031</v>
      </c>
      <c r="F43" s="10">
        <v>0.99944549999999999</v>
      </c>
      <c r="G43" s="10">
        <v>46.62</v>
      </c>
    </row>
    <row r="44" spans="1:7" x14ac:dyDescent="0.75">
      <c r="A44" s="10">
        <v>40</v>
      </c>
      <c r="B44" s="10">
        <v>99004</v>
      </c>
      <c r="C44" s="10">
        <v>57</v>
      </c>
      <c r="D44" s="10">
        <v>0.57421999999999995</v>
      </c>
      <c r="E44" s="10">
        <v>98976</v>
      </c>
      <c r="F44" s="10">
        <v>0.99940229999999997</v>
      </c>
      <c r="G44" s="10">
        <v>45.645000000000003</v>
      </c>
    </row>
    <row r="45" spans="1:7" x14ac:dyDescent="0.75">
      <c r="A45" s="10">
        <v>41</v>
      </c>
      <c r="B45" s="10">
        <v>98947</v>
      </c>
      <c r="C45" s="10">
        <v>61</v>
      </c>
      <c r="D45" s="10">
        <v>0.62117999999999995</v>
      </c>
      <c r="E45" s="10">
        <v>98916</v>
      </c>
      <c r="F45" s="10">
        <v>0.9993417</v>
      </c>
      <c r="G45" s="10">
        <v>44.67</v>
      </c>
    </row>
    <row r="46" spans="1:7" x14ac:dyDescent="0.75">
      <c r="A46" s="10">
        <v>42</v>
      </c>
      <c r="B46" s="10">
        <v>98886</v>
      </c>
      <c r="C46" s="10">
        <v>69</v>
      </c>
      <c r="D46" s="10">
        <v>0.69545000000000001</v>
      </c>
      <c r="E46" s="10">
        <v>98851</v>
      </c>
      <c r="F46" s="10">
        <v>0.99926199999999998</v>
      </c>
      <c r="G46" s="10">
        <v>43.698</v>
      </c>
    </row>
    <row r="47" spans="1:7" x14ac:dyDescent="0.75">
      <c r="A47" s="10">
        <v>43</v>
      </c>
      <c r="B47" s="10">
        <v>98817</v>
      </c>
      <c r="C47" s="10">
        <v>77</v>
      </c>
      <c r="D47" s="10">
        <v>0.78064999999999996</v>
      </c>
      <c r="E47" s="10">
        <v>98778</v>
      </c>
      <c r="F47" s="10">
        <v>0.9991719</v>
      </c>
      <c r="G47" s="10">
        <v>42.728000000000002</v>
      </c>
    </row>
    <row r="48" spans="1:7" x14ac:dyDescent="0.75">
      <c r="A48" s="10">
        <v>44</v>
      </c>
      <c r="B48" s="10">
        <v>98740</v>
      </c>
      <c r="C48" s="10">
        <v>86</v>
      </c>
      <c r="D48" s="10">
        <v>0.87568999999999997</v>
      </c>
      <c r="E48" s="10">
        <v>98697</v>
      </c>
      <c r="F48" s="10">
        <v>0.9990753</v>
      </c>
      <c r="G48" s="10">
        <v>41.761000000000003</v>
      </c>
    </row>
    <row r="49" spans="1:7" x14ac:dyDescent="0.75">
      <c r="A49" s="10">
        <v>45</v>
      </c>
      <c r="B49" s="10">
        <v>98653</v>
      </c>
      <c r="C49" s="10">
        <v>96</v>
      </c>
      <c r="D49" s="10">
        <v>0.97382000000000002</v>
      </c>
      <c r="E49" s="10">
        <v>98605</v>
      </c>
      <c r="F49" s="10">
        <v>0.99898350000000002</v>
      </c>
      <c r="G49" s="10">
        <v>40.796999999999997</v>
      </c>
    </row>
    <row r="50" spans="1:7" x14ac:dyDescent="0.75">
      <c r="A50" s="10">
        <v>46</v>
      </c>
      <c r="B50" s="10">
        <v>98557</v>
      </c>
      <c r="C50" s="10">
        <v>104</v>
      </c>
      <c r="D50" s="10">
        <v>1.0592299999999999</v>
      </c>
      <c r="E50" s="10">
        <v>98505</v>
      </c>
      <c r="F50" s="10">
        <v>0.99887870000000001</v>
      </c>
      <c r="G50" s="10">
        <v>39.835999999999999</v>
      </c>
    </row>
    <row r="51" spans="1:7" x14ac:dyDescent="0.75">
      <c r="A51" s="10">
        <v>47</v>
      </c>
      <c r="B51" s="10">
        <v>98453</v>
      </c>
      <c r="C51" s="10">
        <v>117</v>
      </c>
      <c r="D51" s="10">
        <v>1.1834</v>
      </c>
      <c r="E51" s="10">
        <v>98395</v>
      </c>
      <c r="F51" s="10">
        <v>0.99875990000000003</v>
      </c>
      <c r="G51" s="10">
        <v>38.878</v>
      </c>
    </row>
    <row r="52" spans="1:7" x14ac:dyDescent="0.75">
      <c r="A52" s="10">
        <v>48</v>
      </c>
      <c r="B52" s="10">
        <v>98336</v>
      </c>
      <c r="C52" s="10">
        <v>128</v>
      </c>
      <c r="D52" s="10">
        <v>1.29687</v>
      </c>
      <c r="E52" s="10">
        <v>98273</v>
      </c>
      <c r="F52" s="10">
        <v>0.99865729999999997</v>
      </c>
      <c r="G52" s="10">
        <v>37.923999999999999</v>
      </c>
    </row>
    <row r="53" spans="1:7" x14ac:dyDescent="0.75">
      <c r="A53" s="10">
        <v>49</v>
      </c>
      <c r="B53" s="10">
        <v>98209</v>
      </c>
      <c r="C53" s="10">
        <v>136</v>
      </c>
      <c r="D53" s="10">
        <v>1.38853</v>
      </c>
      <c r="E53" s="10">
        <v>98141</v>
      </c>
      <c r="F53" s="10">
        <v>0.99854050000000005</v>
      </c>
      <c r="G53" s="10">
        <v>36.972000000000001</v>
      </c>
    </row>
    <row r="54" spans="1:7" x14ac:dyDescent="0.75">
      <c r="A54" s="10">
        <v>50</v>
      </c>
      <c r="B54" s="10">
        <v>98073</v>
      </c>
      <c r="C54" s="10">
        <v>150</v>
      </c>
      <c r="D54" s="10">
        <v>1.53067</v>
      </c>
      <c r="E54" s="10">
        <v>97997</v>
      </c>
      <c r="F54" s="10">
        <v>0.99840260000000003</v>
      </c>
      <c r="G54" s="10">
        <v>36.023000000000003</v>
      </c>
    </row>
    <row r="55" spans="1:7" x14ac:dyDescent="0.75">
      <c r="A55" s="10">
        <v>51</v>
      </c>
      <c r="B55" s="10">
        <v>97922</v>
      </c>
      <c r="C55" s="10">
        <v>163</v>
      </c>
      <c r="D55" s="10">
        <v>1.6641900000000001</v>
      </c>
      <c r="E55" s="10">
        <v>97841</v>
      </c>
      <c r="F55" s="10">
        <v>0.99826060000000005</v>
      </c>
      <c r="G55" s="10">
        <v>35.076999999999998</v>
      </c>
    </row>
    <row r="56" spans="1:7" x14ac:dyDescent="0.75">
      <c r="A56" s="10">
        <v>52</v>
      </c>
      <c r="B56" s="10">
        <v>97759</v>
      </c>
      <c r="C56" s="10">
        <v>177</v>
      </c>
      <c r="D56" s="10">
        <v>1.8147</v>
      </c>
      <c r="E56" s="10">
        <v>97671</v>
      </c>
      <c r="F56" s="10">
        <v>0.99808050000000004</v>
      </c>
      <c r="G56" s="10">
        <v>34.134999999999998</v>
      </c>
    </row>
    <row r="57" spans="1:7" x14ac:dyDescent="0.75">
      <c r="A57" s="10">
        <v>53</v>
      </c>
      <c r="B57" s="10">
        <v>97582</v>
      </c>
      <c r="C57" s="10">
        <v>198</v>
      </c>
      <c r="D57" s="10">
        <v>2.0245600000000001</v>
      </c>
      <c r="E57" s="10">
        <v>97483</v>
      </c>
      <c r="F57" s="10">
        <v>0.99786620000000004</v>
      </c>
      <c r="G57" s="10">
        <v>33.195999999999998</v>
      </c>
    </row>
    <row r="58" spans="1:7" x14ac:dyDescent="0.75">
      <c r="A58" s="10">
        <v>54</v>
      </c>
      <c r="B58" s="10">
        <v>97384</v>
      </c>
      <c r="C58" s="10">
        <v>218</v>
      </c>
      <c r="D58" s="10">
        <v>2.2432799999999999</v>
      </c>
      <c r="E58" s="10">
        <v>97275</v>
      </c>
      <c r="F58" s="10">
        <v>0.99767470000000003</v>
      </c>
      <c r="G58" s="10">
        <v>32.262</v>
      </c>
    </row>
    <row r="59" spans="1:7" x14ac:dyDescent="0.75">
      <c r="A59" s="10">
        <v>55</v>
      </c>
      <c r="B59" s="10">
        <v>97166</v>
      </c>
      <c r="C59" s="10">
        <v>234</v>
      </c>
      <c r="D59" s="10">
        <v>2.4075799999999998</v>
      </c>
      <c r="E59" s="10">
        <v>97049</v>
      </c>
      <c r="F59" s="10">
        <v>0.997475</v>
      </c>
      <c r="G59" s="10">
        <v>31.334</v>
      </c>
    </row>
    <row r="60" spans="1:7" x14ac:dyDescent="0.75">
      <c r="A60" s="10">
        <v>56</v>
      </c>
      <c r="B60" s="10">
        <v>96932</v>
      </c>
      <c r="C60" s="10">
        <v>256</v>
      </c>
      <c r="D60" s="10">
        <v>2.6427399999999999</v>
      </c>
      <c r="E60" s="10">
        <v>96804</v>
      </c>
      <c r="F60" s="10">
        <v>0.99724330000000005</v>
      </c>
      <c r="G60" s="10">
        <v>30.408000000000001</v>
      </c>
    </row>
    <row r="61" spans="1:7" x14ac:dyDescent="0.75">
      <c r="A61" s="10">
        <v>57</v>
      </c>
      <c r="B61" s="10">
        <v>96676</v>
      </c>
      <c r="C61" s="10">
        <v>278</v>
      </c>
      <c r="D61" s="10">
        <v>2.8708800000000001</v>
      </c>
      <c r="E61" s="10">
        <v>96537</v>
      </c>
      <c r="F61" s="10">
        <v>0.99700080000000002</v>
      </c>
      <c r="G61" s="10">
        <v>29.488</v>
      </c>
    </row>
    <row r="62" spans="1:7" x14ac:dyDescent="0.75">
      <c r="A62" s="10">
        <v>58</v>
      </c>
      <c r="B62" s="10">
        <v>96398</v>
      </c>
      <c r="C62" s="10">
        <v>302</v>
      </c>
      <c r="D62" s="10">
        <v>3.1278999999999999</v>
      </c>
      <c r="E62" s="10">
        <v>96248</v>
      </c>
      <c r="F62" s="10">
        <v>0.99673129999999999</v>
      </c>
      <c r="G62" s="10">
        <v>28.571000000000002</v>
      </c>
    </row>
    <row r="63" spans="1:7" x14ac:dyDescent="0.75">
      <c r="A63" s="10">
        <v>59</v>
      </c>
      <c r="B63" s="10">
        <v>96097</v>
      </c>
      <c r="C63" s="10">
        <v>328</v>
      </c>
      <c r="D63" s="10">
        <v>3.41</v>
      </c>
      <c r="E63" s="10">
        <v>95933</v>
      </c>
      <c r="F63" s="10">
        <v>0.99641709999999994</v>
      </c>
      <c r="G63" s="10">
        <v>27.658999999999999</v>
      </c>
    </row>
    <row r="64" spans="1:7" x14ac:dyDescent="0.75">
      <c r="A64" s="10">
        <v>60</v>
      </c>
      <c r="B64" s="10">
        <v>95769</v>
      </c>
      <c r="C64" s="10">
        <v>360</v>
      </c>
      <c r="D64" s="10">
        <v>3.7564299999999999</v>
      </c>
      <c r="E64" s="10">
        <v>95589</v>
      </c>
      <c r="F64" s="10">
        <v>0.99605129999999997</v>
      </c>
      <c r="G64" s="10">
        <v>26.751999999999999</v>
      </c>
    </row>
    <row r="65" spans="1:7" x14ac:dyDescent="0.75">
      <c r="A65" s="10">
        <v>61</v>
      </c>
      <c r="B65" s="10">
        <v>95409</v>
      </c>
      <c r="C65" s="10">
        <v>395</v>
      </c>
      <c r="D65" s="10">
        <v>4.1417200000000003</v>
      </c>
      <c r="E65" s="10">
        <v>95212</v>
      </c>
      <c r="F65" s="10">
        <v>0.9956796</v>
      </c>
      <c r="G65" s="10">
        <v>25.850999999999999</v>
      </c>
    </row>
    <row r="66" spans="1:7" x14ac:dyDescent="0.75">
      <c r="A66" s="10">
        <v>62</v>
      </c>
      <c r="B66" s="10">
        <v>95014</v>
      </c>
      <c r="C66" s="10">
        <v>428</v>
      </c>
      <c r="D66" s="10">
        <v>4.4997299999999996</v>
      </c>
      <c r="E66" s="10">
        <v>94800</v>
      </c>
      <c r="F66" s="10">
        <v>0.9952626</v>
      </c>
      <c r="G66" s="10">
        <v>24.956</v>
      </c>
    </row>
    <row r="67" spans="1:7" x14ac:dyDescent="0.75">
      <c r="A67" s="10">
        <v>63</v>
      </c>
      <c r="B67" s="10">
        <v>94587</v>
      </c>
      <c r="C67" s="10">
        <v>471</v>
      </c>
      <c r="D67" s="10">
        <v>4.9762000000000004</v>
      </c>
      <c r="E67" s="10">
        <v>94351</v>
      </c>
      <c r="F67" s="10">
        <v>0.99478869999999997</v>
      </c>
      <c r="G67" s="10">
        <v>24.067</v>
      </c>
    </row>
    <row r="68" spans="1:7" x14ac:dyDescent="0.75">
      <c r="A68" s="10">
        <v>64</v>
      </c>
      <c r="B68" s="10">
        <v>94116</v>
      </c>
      <c r="C68" s="10">
        <v>513</v>
      </c>
      <c r="D68" s="10">
        <v>5.4476100000000001</v>
      </c>
      <c r="E68" s="10">
        <v>93860</v>
      </c>
      <c r="F68" s="10">
        <v>0.99425949999999996</v>
      </c>
      <c r="G68" s="10">
        <v>23.184999999999999</v>
      </c>
    </row>
    <row r="69" spans="1:7" x14ac:dyDescent="0.75">
      <c r="A69" s="10">
        <v>65</v>
      </c>
      <c r="B69" s="10">
        <v>93603</v>
      </c>
      <c r="C69" s="10">
        <v>565</v>
      </c>
      <c r="D69" s="10">
        <v>6.0349899999999996</v>
      </c>
      <c r="E69" s="10">
        <v>93321</v>
      </c>
      <c r="F69" s="10">
        <v>0.99377110000000002</v>
      </c>
      <c r="G69" s="10">
        <v>22.309000000000001</v>
      </c>
    </row>
    <row r="70" spans="1:7" x14ac:dyDescent="0.75">
      <c r="A70" s="10">
        <v>66</v>
      </c>
      <c r="B70" s="10">
        <v>93038</v>
      </c>
      <c r="C70" s="10">
        <v>598</v>
      </c>
      <c r="D70" s="10">
        <v>6.4240899999999996</v>
      </c>
      <c r="E70" s="10">
        <v>92740</v>
      </c>
      <c r="F70" s="10">
        <v>0.99328300000000003</v>
      </c>
      <c r="G70" s="10">
        <v>21.442</v>
      </c>
    </row>
    <row r="71" spans="1:7" x14ac:dyDescent="0.75">
      <c r="A71" s="10">
        <v>67</v>
      </c>
      <c r="B71" s="10">
        <v>92441</v>
      </c>
      <c r="C71" s="10">
        <v>648</v>
      </c>
      <c r="D71" s="10">
        <v>7.01187</v>
      </c>
      <c r="E71" s="10">
        <v>92117</v>
      </c>
      <c r="F71" s="10">
        <v>0.99262589999999995</v>
      </c>
      <c r="G71" s="10">
        <v>20.577000000000002</v>
      </c>
    </row>
    <row r="72" spans="1:7" x14ac:dyDescent="0.75">
      <c r="A72" s="10">
        <v>68</v>
      </c>
      <c r="B72" s="10">
        <v>91793</v>
      </c>
      <c r="C72" s="10">
        <v>710</v>
      </c>
      <c r="D72" s="10">
        <v>7.7388000000000003</v>
      </c>
      <c r="E72" s="10">
        <v>91437</v>
      </c>
      <c r="F72" s="10">
        <v>0.99177729999999997</v>
      </c>
      <c r="G72" s="10">
        <v>19.719000000000001</v>
      </c>
    </row>
    <row r="73" spans="1:7" x14ac:dyDescent="0.75">
      <c r="A73" s="10">
        <v>69</v>
      </c>
      <c r="B73" s="10">
        <v>91082</v>
      </c>
      <c r="C73" s="10">
        <v>793</v>
      </c>
      <c r="D73" s="10">
        <v>8.7103599999999997</v>
      </c>
      <c r="E73" s="10">
        <v>90686</v>
      </c>
      <c r="F73" s="10">
        <v>0.99080900000000005</v>
      </c>
      <c r="G73" s="10">
        <v>18.869</v>
      </c>
    </row>
    <row r="74" spans="1:7" x14ac:dyDescent="0.75">
      <c r="A74" s="10">
        <v>70</v>
      </c>
      <c r="B74" s="10">
        <v>90289</v>
      </c>
      <c r="C74" s="10">
        <v>874</v>
      </c>
      <c r="D74" s="10">
        <v>9.6759199999999996</v>
      </c>
      <c r="E74" s="10">
        <v>89852</v>
      </c>
      <c r="F74" s="10">
        <v>0.98969300000000004</v>
      </c>
      <c r="G74" s="10">
        <v>18.03</v>
      </c>
    </row>
    <row r="75" spans="1:7" x14ac:dyDescent="0.75">
      <c r="A75" s="10">
        <v>71</v>
      </c>
      <c r="B75" s="10">
        <v>89415</v>
      </c>
      <c r="C75" s="10">
        <v>979</v>
      </c>
      <c r="D75" s="10">
        <v>10.944330000000001</v>
      </c>
      <c r="E75" s="10">
        <v>88926</v>
      </c>
      <c r="F75" s="10">
        <v>0.98856390000000005</v>
      </c>
      <c r="G75" s="10">
        <v>17.201000000000001</v>
      </c>
    </row>
    <row r="76" spans="1:7" x14ac:dyDescent="0.75">
      <c r="A76" s="10">
        <v>72</v>
      </c>
      <c r="B76" s="10">
        <v>88437</v>
      </c>
      <c r="C76" s="10">
        <v>1055</v>
      </c>
      <c r="D76" s="10">
        <v>11.93332</v>
      </c>
      <c r="E76" s="10">
        <v>87909</v>
      </c>
      <c r="F76" s="10">
        <v>0.98749030000000004</v>
      </c>
      <c r="G76" s="10">
        <v>16.385999999999999</v>
      </c>
    </row>
    <row r="77" spans="1:7" x14ac:dyDescent="0.75">
      <c r="A77" s="10">
        <v>73</v>
      </c>
      <c r="B77" s="10">
        <v>87381</v>
      </c>
      <c r="C77" s="10">
        <v>1144</v>
      </c>
      <c r="D77" s="10">
        <v>13.09294</v>
      </c>
      <c r="E77" s="10">
        <v>86809</v>
      </c>
      <c r="F77" s="10">
        <v>0.98622379999999998</v>
      </c>
      <c r="G77" s="10">
        <v>15.577999999999999</v>
      </c>
    </row>
    <row r="78" spans="1:7" x14ac:dyDescent="0.75">
      <c r="A78" s="10">
        <v>74</v>
      </c>
      <c r="B78" s="10">
        <v>86237</v>
      </c>
      <c r="C78" s="10">
        <v>1248</v>
      </c>
      <c r="D78" s="10">
        <v>14.468450000000001</v>
      </c>
      <c r="E78" s="10">
        <v>85613</v>
      </c>
      <c r="F78" s="10">
        <v>0.9847882</v>
      </c>
      <c r="G78" s="10">
        <v>14.778</v>
      </c>
    </row>
    <row r="79" spans="1:7" x14ac:dyDescent="0.75">
      <c r="A79" s="10">
        <v>75</v>
      </c>
      <c r="B79" s="10">
        <v>84989</v>
      </c>
      <c r="C79" s="10">
        <v>1357</v>
      </c>
      <c r="D79" s="10">
        <v>15.96607</v>
      </c>
      <c r="E79" s="10">
        <v>84311</v>
      </c>
      <c r="F79" s="10">
        <v>0.98299179999999997</v>
      </c>
      <c r="G79" s="10">
        <v>13.988</v>
      </c>
    </row>
    <row r="80" spans="1:7" x14ac:dyDescent="0.75">
      <c r="A80" s="10">
        <v>76</v>
      </c>
      <c r="B80" s="10">
        <v>83633</v>
      </c>
      <c r="C80" s="10">
        <v>1511</v>
      </c>
      <c r="D80" s="10">
        <v>18.06718</v>
      </c>
      <c r="E80" s="10">
        <v>82877</v>
      </c>
      <c r="F80" s="10">
        <v>0.98054359999999996</v>
      </c>
      <c r="G80" s="10">
        <v>13.206</v>
      </c>
    </row>
    <row r="81" spans="1:7" x14ac:dyDescent="0.75">
      <c r="A81" s="10">
        <v>77</v>
      </c>
      <c r="B81" s="10">
        <v>82122</v>
      </c>
      <c r="C81" s="10">
        <v>1714</v>
      </c>
      <c r="D81" s="10">
        <v>20.871259999999999</v>
      </c>
      <c r="E81" s="10">
        <v>81265</v>
      </c>
      <c r="F81" s="10">
        <v>0.97747059999999997</v>
      </c>
      <c r="G81" s="10">
        <v>12.44</v>
      </c>
    </row>
    <row r="82" spans="1:7" x14ac:dyDescent="0.75">
      <c r="A82" s="10">
        <v>78</v>
      </c>
      <c r="B82" s="10">
        <v>80408</v>
      </c>
      <c r="C82" s="10">
        <v>1948</v>
      </c>
      <c r="D82" s="10">
        <v>24.22298</v>
      </c>
      <c r="E82" s="10">
        <v>79434</v>
      </c>
      <c r="F82" s="10">
        <v>0.97382159999999995</v>
      </c>
      <c r="G82" s="10">
        <v>11.695</v>
      </c>
    </row>
    <row r="83" spans="1:7" x14ac:dyDescent="0.75">
      <c r="A83" s="10">
        <v>79</v>
      </c>
      <c r="B83" s="10">
        <v>78460</v>
      </c>
      <c r="C83" s="10">
        <v>2211</v>
      </c>
      <c r="D83" s="10">
        <v>28.18235</v>
      </c>
      <c r="E83" s="10">
        <v>77354</v>
      </c>
      <c r="F83" s="10">
        <v>0.96968209999999999</v>
      </c>
      <c r="G83" s="10">
        <v>10.973000000000001</v>
      </c>
    </row>
    <row r="84" spans="1:7" x14ac:dyDescent="0.75">
      <c r="A84" s="10">
        <v>80</v>
      </c>
      <c r="B84" s="10">
        <v>76249</v>
      </c>
      <c r="C84" s="10">
        <v>2479</v>
      </c>
      <c r="D84" s="10">
        <v>32.515309999999999</v>
      </c>
      <c r="E84" s="10">
        <v>75009</v>
      </c>
      <c r="F84" s="10">
        <v>0.96491930000000004</v>
      </c>
      <c r="G84" s="10">
        <v>10.276</v>
      </c>
    </row>
    <row r="85" spans="1:7" x14ac:dyDescent="0.75">
      <c r="A85" s="10">
        <v>81</v>
      </c>
      <c r="B85" s="10">
        <v>73769</v>
      </c>
      <c r="C85" s="10">
        <v>2783</v>
      </c>
      <c r="D85" s="10">
        <v>37.732210000000002</v>
      </c>
      <c r="E85" s="10">
        <v>72378</v>
      </c>
      <c r="F85" s="10">
        <v>0.95959970000000006</v>
      </c>
      <c r="G85" s="10">
        <v>9.6050000000000004</v>
      </c>
    </row>
    <row r="86" spans="1:7" x14ac:dyDescent="0.75">
      <c r="A86" s="10">
        <v>82</v>
      </c>
      <c r="B86" s="10">
        <v>70986</v>
      </c>
      <c r="C86" s="10">
        <v>3065</v>
      </c>
      <c r="D86" s="10">
        <v>43.172980000000003</v>
      </c>
      <c r="E86" s="10">
        <v>69454</v>
      </c>
      <c r="F86" s="10">
        <v>0.95389380000000001</v>
      </c>
      <c r="G86" s="10">
        <v>8.9619999999999997</v>
      </c>
    </row>
    <row r="87" spans="1:7" x14ac:dyDescent="0.75">
      <c r="A87" s="10">
        <v>83</v>
      </c>
      <c r="B87" s="10">
        <v>67921</v>
      </c>
      <c r="C87" s="10">
        <v>3340</v>
      </c>
      <c r="D87" s="10">
        <v>49.171819999999997</v>
      </c>
      <c r="E87" s="10">
        <v>66251</v>
      </c>
      <c r="F87" s="10">
        <v>0.94725789999999999</v>
      </c>
      <c r="G87" s="10">
        <v>8.3439999999999994</v>
      </c>
    </row>
    <row r="88" spans="1:7" x14ac:dyDescent="0.75">
      <c r="A88" s="10">
        <v>84</v>
      </c>
      <c r="B88" s="10">
        <v>64581</v>
      </c>
      <c r="C88" s="10">
        <v>3649</v>
      </c>
      <c r="D88" s="10">
        <v>56.496929999999999</v>
      </c>
      <c r="E88" s="10">
        <v>62757</v>
      </c>
      <c r="F88" s="10">
        <v>0.93937440000000005</v>
      </c>
      <c r="G88" s="10">
        <v>7.7489999999999997</v>
      </c>
    </row>
    <row r="89" spans="1:7" x14ac:dyDescent="0.75">
      <c r="A89" s="10">
        <v>85</v>
      </c>
      <c r="B89" s="10">
        <v>60933</v>
      </c>
      <c r="C89" s="10">
        <v>3961</v>
      </c>
      <c r="D89" s="10">
        <v>65.001400000000004</v>
      </c>
      <c r="E89" s="10">
        <v>58952</v>
      </c>
      <c r="F89" s="10">
        <v>0.93027320000000002</v>
      </c>
      <c r="G89" s="10">
        <v>7.1829999999999998</v>
      </c>
    </row>
    <row r="90" spans="1:7" x14ac:dyDescent="0.75">
      <c r="A90" s="10">
        <v>86</v>
      </c>
      <c r="B90" s="10">
        <v>56972</v>
      </c>
      <c r="C90" s="10">
        <v>4260</v>
      </c>
      <c r="D90" s="10">
        <v>74.780680000000004</v>
      </c>
      <c r="E90" s="10">
        <v>54842</v>
      </c>
      <c r="F90" s="10">
        <v>0.91971619999999998</v>
      </c>
      <c r="G90" s="10">
        <v>6.6479999999999997</v>
      </c>
    </row>
    <row r="91" spans="1:7" x14ac:dyDescent="0.75">
      <c r="A91" s="10">
        <v>87</v>
      </c>
      <c r="B91" s="10">
        <v>52712</v>
      </c>
      <c r="C91" s="10">
        <v>4545</v>
      </c>
      <c r="D91" s="10">
        <v>86.231780000000001</v>
      </c>
      <c r="E91" s="10">
        <v>50439</v>
      </c>
      <c r="F91" s="10">
        <v>0.90781160000000005</v>
      </c>
      <c r="G91" s="10">
        <v>6.1449999999999996</v>
      </c>
    </row>
    <row r="92" spans="1:7" x14ac:dyDescent="0.75">
      <c r="A92" s="10">
        <v>88</v>
      </c>
      <c r="B92" s="10">
        <v>48166</v>
      </c>
      <c r="C92" s="10">
        <v>4754</v>
      </c>
      <c r="D92" s="10">
        <v>98.707040000000006</v>
      </c>
      <c r="E92" s="10">
        <v>45789</v>
      </c>
      <c r="F92" s="10">
        <v>0.89479310000000001</v>
      </c>
      <c r="G92" s="10">
        <v>5.6779999999999999</v>
      </c>
    </row>
    <row r="93" spans="1:7" x14ac:dyDescent="0.75">
      <c r="A93" s="10">
        <v>89</v>
      </c>
      <c r="B93" s="10">
        <v>43412</v>
      </c>
      <c r="C93" s="10">
        <v>4880</v>
      </c>
      <c r="D93" s="10">
        <v>112.41856</v>
      </c>
      <c r="E93" s="10">
        <v>40972</v>
      </c>
      <c r="F93" s="10">
        <v>0.87977030000000001</v>
      </c>
      <c r="G93" s="10">
        <v>5.2450000000000001</v>
      </c>
    </row>
    <row r="94" spans="1:7" x14ac:dyDescent="0.75">
      <c r="A94" s="10">
        <v>90</v>
      </c>
      <c r="B94" s="10">
        <v>38532</v>
      </c>
      <c r="C94" s="10">
        <v>4972</v>
      </c>
      <c r="D94" s="10">
        <v>129.03020000000001</v>
      </c>
      <c r="E94" s="10">
        <v>36046</v>
      </c>
      <c r="F94" s="10">
        <v>0.8631605</v>
      </c>
      <c r="G94" s="10">
        <v>4.8460000000000001</v>
      </c>
    </row>
    <row r="95" spans="1:7" x14ac:dyDescent="0.75">
      <c r="A95" s="10">
        <v>91</v>
      </c>
      <c r="B95" s="10">
        <v>33560</v>
      </c>
      <c r="C95" s="10">
        <v>4893</v>
      </c>
      <c r="D95" s="10">
        <v>145.80571</v>
      </c>
      <c r="E95" s="10">
        <v>31113</v>
      </c>
      <c r="F95" s="10">
        <v>0.84836140000000004</v>
      </c>
      <c r="G95" s="10">
        <v>4.49</v>
      </c>
    </row>
    <row r="96" spans="1:7" x14ac:dyDescent="0.75">
      <c r="A96" s="10">
        <v>92</v>
      </c>
      <c r="B96" s="10">
        <v>28667</v>
      </c>
      <c r="C96" s="10">
        <v>4543</v>
      </c>
      <c r="D96" s="10">
        <v>158.46718000000001</v>
      </c>
      <c r="E96" s="10">
        <v>26395</v>
      </c>
      <c r="F96" s="10">
        <v>0.83758699999999997</v>
      </c>
      <c r="G96" s="10">
        <v>4.1710000000000003</v>
      </c>
    </row>
    <row r="97" spans="1:7" x14ac:dyDescent="0.75">
      <c r="A97" s="10">
        <v>93</v>
      </c>
      <c r="B97" s="10">
        <v>24124</v>
      </c>
      <c r="C97" s="10">
        <v>4031</v>
      </c>
      <c r="D97" s="10">
        <v>167.10187999999999</v>
      </c>
      <c r="E97" s="10">
        <v>22108</v>
      </c>
      <c r="F97" s="10">
        <v>0.82603249999999995</v>
      </c>
      <c r="G97" s="10">
        <v>3.8620000000000001</v>
      </c>
    </row>
    <row r="98" spans="1:7" x14ac:dyDescent="0.75">
      <c r="A98" s="10">
        <v>94</v>
      </c>
      <c r="B98" s="10">
        <v>20093</v>
      </c>
      <c r="C98" s="10">
        <v>3661</v>
      </c>
      <c r="D98" s="10">
        <v>182.21061</v>
      </c>
      <c r="E98" s="10">
        <v>18262</v>
      </c>
      <c r="F98" s="10">
        <v>0.80852900000000005</v>
      </c>
      <c r="G98" s="10">
        <v>3.536</v>
      </c>
    </row>
    <row r="99" spans="1:7" x14ac:dyDescent="0.75">
      <c r="A99" s="10">
        <v>95</v>
      </c>
      <c r="B99" s="10">
        <v>16432</v>
      </c>
      <c r="C99" s="10">
        <v>3332</v>
      </c>
      <c r="D99" s="10">
        <v>202.79472999999999</v>
      </c>
      <c r="E99" s="10">
        <v>14766</v>
      </c>
      <c r="F99" s="10">
        <v>0.78059230000000002</v>
      </c>
      <c r="G99" s="10">
        <v>3.2130000000000001</v>
      </c>
    </row>
    <row r="100" spans="1:7" x14ac:dyDescent="0.75">
      <c r="A100" s="10">
        <v>96</v>
      </c>
      <c r="B100" s="10">
        <v>13099</v>
      </c>
      <c r="C100" s="10">
        <v>3147</v>
      </c>
      <c r="D100" s="10">
        <v>240.24680000000001</v>
      </c>
      <c r="E100" s="10">
        <v>11526</v>
      </c>
      <c r="F100" s="10">
        <v>0.74865950000000003</v>
      </c>
      <c r="G100" s="10">
        <v>2.903</v>
      </c>
    </row>
    <row r="101" spans="1:7" x14ac:dyDescent="0.75">
      <c r="A101" s="10">
        <v>97</v>
      </c>
      <c r="B101" s="10">
        <v>9952</v>
      </c>
      <c r="C101" s="10">
        <v>2647</v>
      </c>
      <c r="D101" s="10">
        <v>265.94218999999998</v>
      </c>
      <c r="E101" s="10">
        <v>8629</v>
      </c>
      <c r="F101" s="10">
        <v>0.72336520000000004</v>
      </c>
      <c r="G101" s="10">
        <v>2.6619999999999999</v>
      </c>
    </row>
    <row r="102" spans="1:7" x14ac:dyDescent="0.75">
      <c r="A102" s="10">
        <v>98</v>
      </c>
      <c r="B102" s="10">
        <v>7306</v>
      </c>
      <c r="C102" s="10">
        <v>2127</v>
      </c>
      <c r="D102" s="10">
        <v>291.20119</v>
      </c>
      <c r="E102" s="10">
        <v>6242</v>
      </c>
      <c r="F102" s="10">
        <v>0.69784679999999999</v>
      </c>
      <c r="G102" s="10">
        <v>2.4460000000000002</v>
      </c>
    </row>
    <row r="103" spans="1:7" x14ac:dyDescent="0.75">
      <c r="A103" s="10">
        <v>99</v>
      </c>
      <c r="B103" s="10">
        <v>5178</v>
      </c>
      <c r="C103" s="10">
        <v>1645</v>
      </c>
      <c r="D103" s="10">
        <v>317.60458999999997</v>
      </c>
      <c r="E103" s="10">
        <v>4356</v>
      </c>
      <c r="F103" s="10">
        <v>0.67055149999999997</v>
      </c>
      <c r="G103" s="10">
        <v>2.2450000000000001</v>
      </c>
    </row>
    <row r="104" spans="1:7" x14ac:dyDescent="0.75">
      <c r="A104" s="10">
        <v>100</v>
      </c>
      <c r="B104" s="10">
        <v>3534</v>
      </c>
      <c r="C104" s="10">
        <v>1225</v>
      </c>
      <c r="D104" s="10">
        <v>346.80491000000001</v>
      </c>
      <c r="E104" s="10">
        <v>2921</v>
      </c>
      <c r="F104" s="10">
        <v>0.63996640000000005</v>
      </c>
      <c r="G104" s="10">
        <v>2.0579999999999998</v>
      </c>
    </row>
    <row r="105" spans="1:7" x14ac:dyDescent="0.75">
      <c r="A105" s="10">
        <v>101</v>
      </c>
      <c r="B105" s="10">
        <v>2308</v>
      </c>
      <c r="C105" s="10">
        <v>878</v>
      </c>
      <c r="D105" s="10">
        <v>380.28586999999999</v>
      </c>
      <c r="E105" s="10">
        <v>1869</v>
      </c>
      <c r="F105" s="10">
        <v>0.6076608</v>
      </c>
      <c r="G105" s="10">
        <v>1.885</v>
      </c>
    </row>
    <row r="106" spans="1:7" x14ac:dyDescent="0.75">
      <c r="A106" s="10">
        <v>102</v>
      </c>
      <c r="B106" s="10">
        <v>1430</v>
      </c>
      <c r="C106" s="10">
        <v>589</v>
      </c>
      <c r="D106" s="10">
        <v>411.78908000000001</v>
      </c>
      <c r="E106" s="10">
        <v>1136</v>
      </c>
      <c r="F106" s="10">
        <v>0.57626569999999999</v>
      </c>
      <c r="G106" s="10">
        <v>1.7350000000000001</v>
      </c>
    </row>
    <row r="107" spans="1:7" x14ac:dyDescent="0.75">
      <c r="A107" s="10">
        <v>103</v>
      </c>
      <c r="B107" s="10">
        <v>841</v>
      </c>
      <c r="C107" s="10">
        <v>374</v>
      </c>
      <c r="D107" s="10">
        <v>444.04190999999997</v>
      </c>
      <c r="E107" s="10">
        <v>655</v>
      </c>
      <c r="F107" s="10">
        <v>0.54425730000000005</v>
      </c>
      <c r="G107" s="10">
        <v>1.599</v>
      </c>
    </row>
    <row r="108" spans="1:7" x14ac:dyDescent="0.75">
      <c r="A108" s="10">
        <v>104</v>
      </c>
      <c r="B108" s="10">
        <v>468</v>
      </c>
      <c r="C108" s="10">
        <v>223</v>
      </c>
      <c r="D108" s="10">
        <v>476.78874999999999</v>
      </c>
      <c r="E108" s="10">
        <v>356</v>
      </c>
      <c r="F108" s="10">
        <v>0.51188630000000002</v>
      </c>
      <c r="G108" s="10">
        <v>1.4770000000000001</v>
      </c>
    </row>
    <row r="109" spans="1:7" x14ac:dyDescent="0.75">
      <c r="A109" s="10">
        <v>105</v>
      </c>
      <c r="B109" s="10">
        <v>245</v>
      </c>
      <c r="C109" s="10">
        <v>125</v>
      </c>
      <c r="D109" s="10">
        <v>509.75882999999999</v>
      </c>
      <c r="E109" s="10">
        <v>182</v>
      </c>
      <c r="F109" s="10">
        <v>0.47941220000000001</v>
      </c>
      <c r="G109" s="10">
        <v>1.367</v>
      </c>
    </row>
    <row r="110" spans="1:7" x14ac:dyDescent="0.75">
      <c r="A110" s="10">
        <v>106</v>
      </c>
      <c r="B110" s="10">
        <v>120</v>
      </c>
      <c r="C110" s="10">
        <v>65</v>
      </c>
      <c r="D110" s="10">
        <v>542.67701</v>
      </c>
      <c r="E110" s="10">
        <v>87</v>
      </c>
      <c r="F110" s="10">
        <v>0.44709569999999998</v>
      </c>
      <c r="G110" s="10">
        <v>1.268</v>
      </c>
    </row>
    <row r="111" spans="1:7" x14ac:dyDescent="0.75">
      <c r="A111" s="10">
        <v>107</v>
      </c>
      <c r="B111" s="10">
        <v>55</v>
      </c>
      <c r="C111" s="10">
        <v>32</v>
      </c>
      <c r="D111" s="10">
        <v>575.26769000000002</v>
      </c>
      <c r="E111" s="10">
        <v>39</v>
      </c>
      <c r="F111" s="10">
        <v>0.4151918</v>
      </c>
      <c r="G111" s="10">
        <v>1.18</v>
      </c>
    </row>
    <row r="112" spans="1:7" x14ac:dyDescent="0.75">
      <c r="A112" s="10">
        <v>108</v>
      </c>
      <c r="B112" s="10">
        <v>23</v>
      </c>
      <c r="C112" s="10">
        <v>14</v>
      </c>
      <c r="D112" s="10">
        <v>607.27071999999998</v>
      </c>
      <c r="E112" s="10">
        <v>16</v>
      </c>
      <c r="F112" s="10">
        <v>0.3839379</v>
      </c>
      <c r="G112" s="10">
        <v>1.101</v>
      </c>
    </row>
    <row r="113" spans="1:7" x14ac:dyDescent="0.75">
      <c r="A113" s="10">
        <v>109</v>
      </c>
      <c r="B113" s="10">
        <v>9</v>
      </c>
      <c r="C113" s="10">
        <v>6</v>
      </c>
      <c r="D113" s="10">
        <v>638.44743000000005</v>
      </c>
      <c r="E113" s="10">
        <v>6</v>
      </c>
      <c r="F113" s="10">
        <v>0.35355029999999998</v>
      </c>
      <c r="G113" s="10">
        <v>1.0309999999999999</v>
      </c>
    </row>
    <row r="114" spans="1:7" x14ac:dyDescent="0.75">
      <c r="A114" s="10">
        <v>110</v>
      </c>
      <c r="B114" s="10">
        <v>3</v>
      </c>
      <c r="C114" s="10">
        <v>2</v>
      </c>
      <c r="D114" s="10">
        <v>668.58277999999996</v>
      </c>
      <c r="E114" s="10">
        <v>2</v>
      </c>
      <c r="F114" s="10">
        <v>0.32422000000000001</v>
      </c>
      <c r="G114" s="10">
        <v>0.96799999999999997</v>
      </c>
    </row>
    <row r="115" spans="1:7" x14ac:dyDescent="0.75">
      <c r="A115" s="10">
        <v>111</v>
      </c>
      <c r="B115" s="10">
        <v>1</v>
      </c>
      <c r="C115" s="10">
        <v>1</v>
      </c>
      <c r="D115" s="10">
        <v>697.49640999999997</v>
      </c>
      <c r="E115" s="10">
        <v>1</v>
      </c>
      <c r="F115" s="10">
        <v>0.29610550000000002</v>
      </c>
      <c r="G115" s="10">
        <v>0.91200000000000003</v>
      </c>
    </row>
    <row r="116" spans="1:7" x14ac:dyDescent="0.75">
      <c r="A116" s="10">
        <v>112</v>
      </c>
      <c r="B116" s="10">
        <v>0</v>
      </c>
      <c r="C116" s="10">
        <v>0</v>
      </c>
      <c r="D116" s="10">
        <v>725.04494999999997</v>
      </c>
      <c r="E116" s="10">
        <v>0</v>
      </c>
      <c r="F116" s="10">
        <v>0.26933190000000001</v>
      </c>
      <c r="G116" s="10">
        <v>0.86299999999999999</v>
      </c>
    </row>
    <row r="117" spans="1:7" x14ac:dyDescent="0.75">
      <c r="A117" s="10">
        <v>113</v>
      </c>
      <c r="B117" s="10">
        <v>0</v>
      </c>
      <c r="C117" s="10">
        <v>0</v>
      </c>
      <c r="D117" s="10">
        <v>751.11918000000003</v>
      </c>
      <c r="E117" s="10">
        <v>0</v>
      </c>
      <c r="F117" s="10">
        <v>0.24445600000000001</v>
      </c>
      <c r="G117" s="10">
        <v>0.81899999999999995</v>
      </c>
    </row>
    <row r="118" spans="1:7" x14ac:dyDescent="0.75">
      <c r="A118" s="10">
        <v>114</v>
      </c>
      <c r="B118" s="10">
        <v>0</v>
      </c>
      <c r="C118" s="10">
        <v>0</v>
      </c>
      <c r="D118" s="10">
        <v>773.32281</v>
      </c>
      <c r="E118" s="10">
        <v>0</v>
      </c>
      <c r="F118" s="10">
        <v>0.22243560000000001</v>
      </c>
      <c r="G118" s="10">
        <v>0.78300000000000003</v>
      </c>
    </row>
    <row r="119" spans="1:7" x14ac:dyDescent="0.75">
      <c r="A119" s="10">
        <v>115</v>
      </c>
      <c r="B119" s="10">
        <v>0</v>
      </c>
      <c r="C119" s="10">
        <v>0</v>
      </c>
      <c r="D119" s="10">
        <v>796.27643</v>
      </c>
      <c r="E119" s="10">
        <v>0</v>
      </c>
      <c r="F119" s="10">
        <v>0.2001067</v>
      </c>
      <c r="G119" s="10">
        <v>0.748</v>
      </c>
    </row>
    <row r="120" spans="1:7" x14ac:dyDescent="0.75">
      <c r="A120" s="10">
        <v>116</v>
      </c>
      <c r="B120" s="10">
        <v>0</v>
      </c>
      <c r="C120" s="10">
        <v>0</v>
      </c>
      <c r="D120" s="10">
        <v>817.64693999999997</v>
      </c>
      <c r="E120" s="10">
        <v>0</v>
      </c>
      <c r="F120" s="10">
        <v>0.17929890000000001</v>
      </c>
      <c r="G120" s="10">
        <v>0.71699999999999997</v>
      </c>
    </row>
    <row r="121" spans="1:7" x14ac:dyDescent="0.75">
      <c r="A121" s="10">
        <v>117</v>
      </c>
      <c r="B121" s="10">
        <v>0</v>
      </c>
      <c r="C121" s="10">
        <v>0</v>
      </c>
      <c r="D121" s="10">
        <v>837.44961999999998</v>
      </c>
      <c r="E121" s="10">
        <v>0</v>
      </c>
      <c r="F121" s="10">
        <v>0.15999479999999999</v>
      </c>
      <c r="G121" s="10">
        <v>0.68899999999999995</v>
      </c>
    </row>
    <row r="122" spans="1:7" x14ac:dyDescent="0.75">
      <c r="A122" s="10">
        <v>118</v>
      </c>
      <c r="B122" s="10">
        <v>0</v>
      </c>
      <c r="C122" s="10">
        <v>0</v>
      </c>
      <c r="D122" s="10">
        <v>855.72688000000005</v>
      </c>
      <c r="E122" s="10">
        <v>0</v>
      </c>
      <c r="F122" s="10">
        <v>0.14215410000000001</v>
      </c>
      <c r="G122" s="10">
        <v>0.66500000000000004</v>
      </c>
    </row>
    <row r="123" spans="1:7" x14ac:dyDescent="0.75">
      <c r="A123" s="10">
        <v>119</v>
      </c>
      <c r="B123" s="10">
        <v>0</v>
      </c>
      <c r="C123" s="10">
        <v>0</v>
      </c>
      <c r="D123" s="10">
        <v>872.53341</v>
      </c>
      <c r="E123" s="10">
        <v>0</v>
      </c>
      <c r="F123" s="10">
        <v>0.12572449999999999</v>
      </c>
      <c r="G123" s="10">
        <v>0.64300000000000002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Tavole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 De Rose</cp:lastModifiedBy>
  <cp:lastPrinted>2016-01-11T06:58:19Z</cp:lastPrinted>
  <dcterms:created xsi:type="dcterms:W3CDTF">2016-01-11T06:17:22Z</dcterms:created>
  <dcterms:modified xsi:type="dcterms:W3CDTF">2017-07-16T10:34:13Z</dcterms:modified>
</cp:coreProperties>
</file>