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lessandra\Documents\didattica\Demografia\compiti esami\"/>
    </mc:Choice>
  </mc:AlternateContent>
  <bookViews>
    <workbookView xWindow="0" yWindow="0" windowWidth="16000" windowHeight="5680"/>
  </bookViews>
  <sheets>
    <sheet name="Es.1" sheetId="1" r:id="rId1"/>
    <sheet name="Es.2" sheetId="2" r:id="rId2"/>
    <sheet name="da sito Istat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7" i="2" l="1"/>
  <c r="D44" i="2"/>
  <c r="L42" i="2"/>
  <c r="J42" i="2"/>
  <c r="H8" i="2"/>
  <c r="I8" i="2" s="1"/>
  <c r="H9" i="2"/>
  <c r="I9" i="2" s="1"/>
  <c r="H10" i="2"/>
  <c r="I10" i="2" s="1"/>
  <c r="H11" i="2"/>
  <c r="I11" i="2" s="1"/>
  <c r="H12" i="2"/>
  <c r="I12" i="2" s="1"/>
  <c r="H13" i="2"/>
  <c r="I13" i="2" s="1"/>
  <c r="H14" i="2"/>
  <c r="I14" i="2" s="1"/>
  <c r="H15" i="2"/>
  <c r="I15" i="2" s="1"/>
  <c r="H16" i="2"/>
  <c r="I16" i="2" s="1"/>
  <c r="H17" i="2"/>
  <c r="I17" i="2" s="1"/>
  <c r="H18" i="2"/>
  <c r="I18" i="2" s="1"/>
  <c r="H19" i="2"/>
  <c r="I19" i="2" s="1"/>
  <c r="H20" i="2"/>
  <c r="I20" i="2" s="1"/>
  <c r="H21" i="2"/>
  <c r="I21" i="2" s="1"/>
  <c r="H22" i="2"/>
  <c r="I22" i="2" s="1"/>
  <c r="H23" i="2"/>
  <c r="I23" i="2" s="1"/>
  <c r="H24" i="2"/>
  <c r="I24" i="2" s="1"/>
  <c r="H25" i="2"/>
  <c r="I25" i="2" s="1"/>
  <c r="H26" i="2"/>
  <c r="I26" i="2" s="1"/>
  <c r="H27" i="2"/>
  <c r="I27" i="2" s="1"/>
  <c r="H28" i="2"/>
  <c r="I28" i="2" s="1"/>
  <c r="H29" i="2"/>
  <c r="I29" i="2" s="1"/>
  <c r="H30" i="2"/>
  <c r="I30" i="2" s="1"/>
  <c r="H31" i="2"/>
  <c r="I31" i="2" s="1"/>
  <c r="H32" i="2"/>
  <c r="I32" i="2" s="1"/>
  <c r="H33" i="2"/>
  <c r="I33" i="2" s="1"/>
  <c r="H34" i="2"/>
  <c r="I34" i="2" s="1"/>
  <c r="H35" i="2"/>
  <c r="I35" i="2" s="1"/>
  <c r="H36" i="2"/>
  <c r="I36" i="2" s="1"/>
  <c r="H37" i="2"/>
  <c r="I37" i="2" s="1"/>
  <c r="H38" i="2"/>
  <c r="I38" i="2" s="1"/>
  <c r="H39" i="2"/>
  <c r="I39" i="2" s="1"/>
  <c r="H40" i="2"/>
  <c r="I40" i="2" s="1"/>
  <c r="H41" i="2"/>
  <c r="I41" i="2" s="1"/>
  <c r="G42" i="2"/>
  <c r="F42" i="2"/>
  <c r="H7" i="2"/>
  <c r="I7" i="2" s="1"/>
  <c r="C7" i="2"/>
  <c r="C8" i="2" s="1"/>
  <c r="G20" i="1"/>
  <c r="D29" i="1"/>
  <c r="D27" i="1"/>
  <c r="C17" i="1"/>
  <c r="H42" i="2" l="1"/>
  <c r="I42" i="2" s="1"/>
  <c r="I44" i="2" s="1"/>
  <c r="C9" i="2"/>
  <c r="L8" i="2" s="1"/>
  <c r="M8" i="2" s="1"/>
  <c r="J7" i="2"/>
  <c r="K7" i="2" s="1"/>
  <c r="L7" i="2"/>
  <c r="M7" i="2" s="1"/>
  <c r="D31" i="1"/>
  <c r="H14" i="1"/>
  <c r="H15" i="1"/>
  <c r="H13" i="1"/>
  <c r="G15" i="1"/>
  <c r="G14" i="1"/>
  <c r="F15" i="1"/>
  <c r="F14" i="1"/>
  <c r="F13" i="1"/>
  <c r="D15" i="1"/>
  <c r="D16" i="1"/>
  <c r="E16" i="1"/>
  <c r="E15" i="1"/>
  <c r="D14" i="1"/>
  <c r="C15" i="1"/>
  <c r="C14" i="1"/>
  <c r="E13" i="1"/>
  <c r="C13" i="1"/>
  <c r="G13" i="1"/>
  <c r="M42" i="2" l="1"/>
  <c r="K42" i="2"/>
  <c r="C10" i="2"/>
  <c r="L9" i="2" s="1"/>
  <c r="M9" i="2" s="1"/>
  <c r="J8" i="2"/>
  <c r="K8" i="2" s="1"/>
  <c r="G16" i="1"/>
  <c r="C11" i="2" l="1"/>
  <c r="L10" i="2"/>
  <c r="M10" i="2" s="1"/>
  <c r="J9" i="2"/>
  <c r="K9" i="2" s="1"/>
  <c r="G17" i="1"/>
  <c r="H17" i="1" s="1"/>
  <c r="H16" i="1"/>
  <c r="C12" i="2" l="1"/>
  <c r="L11" i="2" s="1"/>
  <c r="M11" i="2" s="1"/>
  <c r="J10" i="2"/>
  <c r="K10" i="2" s="1"/>
  <c r="C13" i="2" l="1"/>
  <c r="L12" i="2"/>
  <c r="M12" i="2" s="1"/>
  <c r="J11" i="2"/>
  <c r="K11" i="2" s="1"/>
  <c r="C14" i="2" l="1"/>
  <c r="L13" i="2"/>
  <c r="M13" i="2" s="1"/>
  <c r="J12" i="2"/>
  <c r="K12" i="2" s="1"/>
  <c r="C15" i="2" l="1"/>
  <c r="L14" i="2"/>
  <c r="M14" i="2" s="1"/>
  <c r="J13" i="2"/>
  <c r="K13" i="2" s="1"/>
  <c r="C16" i="2" l="1"/>
  <c r="L15" i="2" s="1"/>
  <c r="M15" i="2" s="1"/>
  <c r="J14" i="2"/>
  <c r="K14" i="2" s="1"/>
  <c r="C17" i="2" l="1"/>
  <c r="L16" i="2"/>
  <c r="M16" i="2" s="1"/>
  <c r="J15" i="2"/>
  <c r="K15" i="2" s="1"/>
  <c r="C18" i="2" l="1"/>
  <c r="L17" i="2"/>
  <c r="M17" i="2" s="1"/>
  <c r="J16" i="2"/>
  <c r="K16" i="2" s="1"/>
  <c r="C19" i="2" l="1"/>
  <c r="L18" i="2"/>
  <c r="M18" i="2" s="1"/>
  <c r="J17" i="2"/>
  <c r="K17" i="2" s="1"/>
  <c r="C20" i="2" l="1"/>
  <c r="L19" i="2"/>
  <c r="M19" i="2" s="1"/>
  <c r="J18" i="2"/>
  <c r="K18" i="2" s="1"/>
  <c r="C21" i="2" l="1"/>
  <c r="L20" i="2"/>
  <c r="M20" i="2" s="1"/>
  <c r="J19" i="2"/>
  <c r="K19" i="2" s="1"/>
  <c r="C22" i="2" l="1"/>
  <c r="L21" i="2"/>
  <c r="M21" i="2" s="1"/>
  <c r="J20" i="2"/>
  <c r="K20" i="2" s="1"/>
  <c r="C23" i="2" l="1"/>
  <c r="L22" i="2"/>
  <c r="M22" i="2" s="1"/>
  <c r="J21" i="2"/>
  <c r="K21" i="2" s="1"/>
  <c r="C24" i="2" l="1"/>
  <c r="L23" i="2" s="1"/>
  <c r="M23" i="2" s="1"/>
  <c r="J22" i="2"/>
  <c r="K22" i="2" s="1"/>
  <c r="C25" i="2" l="1"/>
  <c r="L24" i="2"/>
  <c r="M24" i="2" s="1"/>
  <c r="J23" i="2"/>
  <c r="K23" i="2" s="1"/>
  <c r="C26" i="2" l="1"/>
  <c r="L25" i="2"/>
  <c r="M25" i="2" s="1"/>
  <c r="J24" i="2"/>
  <c r="K24" i="2" s="1"/>
  <c r="C27" i="2" l="1"/>
  <c r="L26" i="2"/>
  <c r="M26" i="2" s="1"/>
  <c r="J25" i="2"/>
  <c r="K25" i="2" s="1"/>
  <c r="C28" i="2" l="1"/>
  <c r="L27" i="2" s="1"/>
  <c r="M27" i="2" s="1"/>
  <c r="J26" i="2"/>
  <c r="K26" i="2" s="1"/>
  <c r="C29" i="2" l="1"/>
  <c r="L28" i="2"/>
  <c r="M28" i="2" s="1"/>
  <c r="J27" i="2"/>
  <c r="K27" i="2" s="1"/>
  <c r="C30" i="2" l="1"/>
  <c r="L29" i="2"/>
  <c r="M29" i="2" s="1"/>
  <c r="J28" i="2"/>
  <c r="K28" i="2" s="1"/>
  <c r="C31" i="2" l="1"/>
  <c r="L30" i="2"/>
  <c r="M30" i="2" s="1"/>
  <c r="J29" i="2"/>
  <c r="K29" i="2" s="1"/>
  <c r="C32" i="2" l="1"/>
  <c r="L31" i="2" s="1"/>
  <c r="M31" i="2" s="1"/>
  <c r="J30" i="2"/>
  <c r="K30" i="2" s="1"/>
  <c r="C33" i="2" l="1"/>
  <c r="L32" i="2"/>
  <c r="M32" i="2" s="1"/>
  <c r="J31" i="2"/>
  <c r="K31" i="2" s="1"/>
  <c r="C34" i="2" l="1"/>
  <c r="L33" i="2"/>
  <c r="M33" i="2" s="1"/>
  <c r="J32" i="2"/>
  <c r="K32" i="2" s="1"/>
  <c r="C35" i="2" l="1"/>
  <c r="L34" i="2"/>
  <c r="M34" i="2" s="1"/>
  <c r="J33" i="2"/>
  <c r="K33" i="2" s="1"/>
  <c r="C36" i="2" l="1"/>
  <c r="L35" i="2"/>
  <c r="M35" i="2" s="1"/>
  <c r="J34" i="2"/>
  <c r="K34" i="2" s="1"/>
  <c r="C37" i="2" l="1"/>
  <c r="L36" i="2"/>
  <c r="M36" i="2" s="1"/>
  <c r="J35" i="2"/>
  <c r="K35" i="2" s="1"/>
  <c r="C38" i="2" l="1"/>
  <c r="L37" i="2"/>
  <c r="M37" i="2" s="1"/>
  <c r="J36" i="2"/>
  <c r="K36" i="2" s="1"/>
  <c r="C39" i="2" l="1"/>
  <c r="L38" i="2"/>
  <c r="M38" i="2" s="1"/>
  <c r="J37" i="2"/>
  <c r="K37" i="2" s="1"/>
  <c r="C40" i="2" l="1"/>
  <c r="L39" i="2" s="1"/>
  <c r="M39" i="2" s="1"/>
  <c r="J38" i="2"/>
  <c r="K38" i="2" s="1"/>
  <c r="C41" i="2" l="1"/>
  <c r="L40" i="2"/>
  <c r="M40" i="2" s="1"/>
  <c r="J39" i="2"/>
  <c r="K39" i="2" s="1"/>
  <c r="J41" i="2" l="1"/>
  <c r="K41" i="2" s="1"/>
  <c r="K44" i="2" s="1"/>
  <c r="F55" i="2" s="1"/>
  <c r="L41" i="2"/>
  <c r="M41" i="2" s="1"/>
  <c r="M44" i="2" s="1"/>
  <c r="F56" i="2" s="1"/>
  <c r="J40" i="2"/>
  <c r="K40" i="2" s="1"/>
</calcChain>
</file>

<file path=xl/sharedStrings.xml><?xml version="1.0" encoding="utf-8"?>
<sst xmlns="http://schemas.openxmlformats.org/spreadsheetml/2006/main" count="65" uniqueCount="56">
  <si>
    <t>Es.1</t>
  </si>
  <si>
    <t>Età</t>
  </si>
  <si>
    <t>lx</t>
  </si>
  <si>
    <t>qx</t>
  </si>
  <si>
    <t>dx</t>
  </si>
  <si>
    <t>Lx</t>
  </si>
  <si>
    <t>ex</t>
  </si>
  <si>
    <t>Tx</t>
  </si>
  <si>
    <t xml:space="preserve">COMPLETARE OVE POSSIBILE IL SEGUENTE TRONCONE DELLA TAVOLA DI MORTALITA', </t>
  </si>
  <si>
    <t>DONNE, LOMBARDIA 2015</t>
  </si>
  <si>
    <t>a)</t>
  </si>
  <si>
    <t>b)</t>
  </si>
  <si>
    <t>COGNOME E NOME</t>
  </si>
  <si>
    <t>MATRICOLA</t>
  </si>
  <si>
    <r>
      <t xml:space="preserve">                    </t>
    </r>
    <r>
      <rPr>
        <b/>
        <sz val="11"/>
        <rFont val="Times New Roman"/>
        <family val="1"/>
      </rPr>
      <t>PROVA SCRITTA DI DEMOGRAFIA (corso Coris)</t>
    </r>
  </si>
  <si>
    <t>Bambine di 3 anni=</t>
  </si>
  <si>
    <t>Iscritte scuola=</t>
  </si>
  <si>
    <t>NEL CORSO DEL 2015 SI SONO VERIFICATE IN LOMBARDIA 82.500 NASCITE.</t>
  </si>
  <si>
    <t>PREVEDERE QUANTE BAMBINE SI ISCRIVERANNO ALLA SCUOLA MATERNA NEL 2018,</t>
  </si>
  <si>
    <t>SAPENDO CHE IL TASSO DI ISCRIZIONE ALLA SCUOLA MATERNA  E'  PARI ALL'80%</t>
  </si>
  <si>
    <t>Nascite nel 2015=</t>
  </si>
  <si>
    <t>di cui femmine=</t>
  </si>
  <si>
    <r>
      <t>accettabile, ma meno preciso,  L</t>
    </r>
    <r>
      <rPr>
        <vertAlign val="subscript"/>
        <sz val="11"/>
        <color rgb="FFFF0000"/>
        <rFont val="Calibri"/>
        <family val="2"/>
        <scheme val="minor"/>
      </rPr>
      <t>0</t>
    </r>
    <r>
      <rPr>
        <sz val="11"/>
        <color rgb="FFFF0000"/>
        <rFont val="Calibri"/>
        <family val="2"/>
        <scheme val="minor"/>
      </rPr>
      <t>=l</t>
    </r>
    <r>
      <rPr>
        <vertAlign val="subscript"/>
        <sz val="11"/>
        <color rgb="FFFF0000"/>
        <rFont val="Calibri"/>
        <family val="2"/>
        <scheme val="minor"/>
      </rPr>
      <t>0</t>
    </r>
    <r>
      <rPr>
        <sz val="11"/>
        <color rgb="FFFF0000"/>
        <rFont val="Calibri"/>
        <family val="2"/>
        <scheme val="minor"/>
      </rPr>
      <t>-1/2*d</t>
    </r>
    <r>
      <rPr>
        <vertAlign val="subscript"/>
        <sz val="11"/>
        <color rgb="FFFF0000"/>
        <rFont val="Calibri"/>
        <family val="2"/>
        <scheme val="minor"/>
      </rPr>
      <t>0</t>
    </r>
    <r>
      <rPr>
        <sz val="11"/>
        <color rgb="FFFF0000"/>
        <rFont val="Calibri"/>
        <family val="2"/>
        <scheme val="minor"/>
      </rPr>
      <t xml:space="preserve"> =</t>
    </r>
  </si>
  <si>
    <r>
      <t>nota: per il calcolo di L</t>
    </r>
    <r>
      <rPr>
        <vertAlign val="subscript"/>
        <sz val="11"/>
        <color rgb="FFFF0000"/>
        <rFont val="Calibri"/>
        <family val="2"/>
        <scheme val="minor"/>
      </rPr>
      <t>0</t>
    </r>
    <r>
      <rPr>
        <sz val="11"/>
        <color rgb="FFFF0000"/>
        <rFont val="Calibri"/>
        <family val="2"/>
        <scheme val="minor"/>
      </rPr>
      <t xml:space="preserve"> si è assunto che il 90% dei decessi avvenga nel I semestre di vita.</t>
    </r>
  </si>
  <si>
    <t>Es. 2</t>
  </si>
  <si>
    <t>SI DISPONE DEI DATI SULLE NASCITE PER Età DELLA DONNA, Emilia Romagna, ANNO 2010</t>
  </si>
  <si>
    <t>età x</t>
  </si>
  <si>
    <t>Nx</t>
  </si>
  <si>
    <t>50-54</t>
  </si>
  <si>
    <t>UTILIZZANDO  I DATI SULLA POPOLAZIONE FEMMINILE DI PARI REGIONE ED ANNO, SCARICABILI DEL SITO ISTAT,</t>
  </si>
  <si>
    <t>a) calcolare:</t>
  </si>
  <si>
    <t>TFT della regione Emilia Romagna, anno 2010</t>
  </si>
  <si>
    <t>Età media alla maternità</t>
  </si>
  <si>
    <t>Quoziente di Natalità</t>
  </si>
  <si>
    <t>b) disegnare un opportuno grafico dei tassi specifici di fecondità, indicando anche titolo e fonte dei dati.</t>
  </si>
  <si>
    <t>Eta'</t>
  </si>
  <si>
    <t>Totale Femmine</t>
  </si>
  <si>
    <t>Maschi</t>
  </si>
  <si>
    <t>+</t>
  </si>
  <si>
    <t>Femmine</t>
  </si>
  <si>
    <t>100 e più</t>
  </si>
  <si>
    <t>TOTALE</t>
  </si>
  <si>
    <t>1.1.2010</t>
  </si>
  <si>
    <t>POPOLAZIONE 1.1.2010 E 1.1.2011 DA SITO DEMO.ISTAT.IT</t>
  </si>
  <si>
    <t>Popolazione Femminile</t>
  </si>
  <si>
    <t>Popolazione media 2010</t>
  </si>
  <si>
    <t>fx*ax</t>
  </si>
  <si>
    <t>tassi specifici di fecondità fx</t>
  </si>
  <si>
    <t>ampiezza ax</t>
  </si>
  <si>
    <t>fx * xc</t>
  </si>
  <si>
    <t>9,5 x 1000</t>
  </si>
  <si>
    <t>figli per donna</t>
  </si>
  <si>
    <t>anni</t>
  </si>
  <si>
    <t>abitanti</t>
  </si>
  <si>
    <r>
      <t>età centrale x</t>
    </r>
    <r>
      <rPr>
        <vertAlign val="superscript"/>
        <sz val="11"/>
        <color rgb="FFFF0000"/>
        <rFont val="Calibri"/>
        <family val="2"/>
        <scheme val="minor"/>
      </rPr>
      <t>c</t>
    </r>
  </si>
  <si>
    <t xml:space="preserve">           APPELLO 12 GIUGNO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</si>
</sst>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"/>
  </numFmts>
  <fonts count="2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sz val="12"/>
      <name val="Times New Roman"/>
      <family val="1"/>
    </font>
    <font>
      <b/>
      <sz val="11"/>
      <name val="Times New Roman"/>
      <family val="1"/>
    </font>
    <font>
      <sz val="12"/>
      <color indexed="56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1"/>
      <color indexed="8"/>
      <name val="Times New Roman"/>
      <family val="1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Times New Roman"/>
      <family val="1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vertAlign val="subscript"/>
      <sz val="11"/>
      <color rgb="FFFF0000"/>
      <name val="Calibri"/>
      <family val="2"/>
      <scheme val="minor"/>
    </font>
    <font>
      <vertAlign val="superscript"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0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1" fontId="0" fillId="0" borderId="0" xfId="0" applyNumberFormat="1" applyFont="1" applyAlignment="1">
      <alignment vertical="center"/>
    </xf>
    <xf numFmtId="164" fontId="0" fillId="0" borderId="0" xfId="0" applyNumberFormat="1" applyFont="1"/>
    <xf numFmtId="0" fontId="6" fillId="0" borderId="0" xfId="0" applyFont="1" applyAlignment="1">
      <alignment horizontal="left"/>
    </xf>
    <xf numFmtId="0" fontId="8" fillId="0" borderId="0" xfId="0" applyFont="1"/>
    <xf numFmtId="0" fontId="10" fillId="0" borderId="0" xfId="1" applyFont="1"/>
    <xf numFmtId="0" fontId="7" fillId="0" borderId="0" xfId="1" applyFont="1"/>
    <xf numFmtId="15" fontId="7" fillId="0" borderId="0" xfId="1" applyNumberFormat="1" applyFont="1"/>
    <xf numFmtId="0" fontId="6" fillId="0" borderId="1" xfId="1" applyFont="1" applyBorder="1"/>
    <xf numFmtId="0" fontId="6" fillId="0" borderId="2" xfId="1" applyFont="1" applyBorder="1"/>
    <xf numFmtId="0" fontId="10" fillId="0" borderId="2" xfId="1" applyFont="1" applyBorder="1"/>
    <xf numFmtId="0" fontId="8" fillId="0" borderId="3" xfId="0" applyFont="1" applyBorder="1"/>
    <xf numFmtId="0" fontId="6" fillId="0" borderId="4" xfId="1" applyFont="1" applyBorder="1"/>
    <xf numFmtId="0" fontId="6" fillId="0" borderId="0" xfId="1" applyFont="1" applyBorder="1"/>
    <xf numFmtId="0" fontId="10" fillId="0" borderId="0" xfId="1" applyFont="1" applyBorder="1"/>
    <xf numFmtId="0" fontId="8" fillId="0" borderId="5" xfId="0" applyFont="1" applyBorder="1"/>
    <xf numFmtId="0" fontId="11" fillId="0" borderId="6" xfId="0" applyFont="1" applyBorder="1"/>
    <xf numFmtId="0" fontId="12" fillId="0" borderId="7" xfId="0" applyFont="1" applyBorder="1"/>
    <xf numFmtId="0" fontId="0" fillId="0" borderId="7" xfId="0" applyBorder="1"/>
    <xf numFmtId="0" fontId="8" fillId="0" borderId="8" xfId="0" applyFont="1" applyBorder="1"/>
    <xf numFmtId="0" fontId="1" fillId="0" borderId="0" xfId="0" applyFont="1"/>
    <xf numFmtId="1" fontId="1" fillId="0" borderId="0" xfId="0" applyNumberFormat="1" applyFont="1"/>
    <xf numFmtId="0" fontId="14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1" fontId="15" fillId="0" borderId="0" xfId="0" applyNumberFormat="1" applyFont="1" applyBorder="1" applyAlignment="1">
      <alignment horizontal="left"/>
    </xf>
    <xf numFmtId="1" fontId="16" fillId="0" borderId="0" xfId="0" applyNumberFormat="1" applyFont="1" applyBorder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right"/>
    </xf>
    <xf numFmtId="1" fontId="15" fillId="0" borderId="0" xfId="0" applyNumberFormat="1" applyFont="1" applyBorder="1" applyAlignment="1">
      <alignment horizontal="right"/>
    </xf>
    <xf numFmtId="1" fontId="15" fillId="0" borderId="0" xfId="0" applyNumberFormat="1" applyFont="1" applyBorder="1" applyAlignment="1">
      <alignment horizontal="center"/>
    </xf>
    <xf numFmtId="1" fontId="18" fillId="0" borderId="0" xfId="0" applyNumberFormat="1" applyFont="1"/>
    <xf numFmtId="3" fontId="0" fillId="0" borderId="0" xfId="0" applyNumberFormat="1" applyFont="1"/>
    <xf numFmtId="3" fontId="14" fillId="0" borderId="0" xfId="1" applyNumberFormat="1" applyFont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3" fillId="0" borderId="0" xfId="0" applyFont="1"/>
    <xf numFmtId="0" fontId="17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</cellXfs>
  <cellStyles count="2">
    <cellStyle name="Normale" xfId="0" builtinId="0"/>
    <cellStyle name="Normale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Tassi specifici di fecondità per età, </a:t>
            </a:r>
          </a:p>
          <a:p>
            <a:pPr>
              <a:defRPr/>
            </a:pPr>
            <a:r>
              <a:rPr lang="en-US"/>
              <a:t>Emilia Romagna, 2010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2772003499562556"/>
          <c:y val="0.20916666666666667"/>
          <c:w val="0.82505774278215227"/>
          <c:h val="0.5435958005249343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Es.2!$C$7:$C$42</c:f>
              <c:numCache>
                <c:formatCode>General</c:formatCode>
                <c:ptCount val="36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</c:numCache>
            </c:numRef>
          </c:cat>
          <c:val>
            <c:numRef>
              <c:f>Es.2!$I$7:$I$42</c:f>
              <c:numCache>
                <c:formatCode>General</c:formatCode>
                <c:ptCount val="36"/>
                <c:pt idx="0">
                  <c:v>1.1922148371136479E-4</c:v>
                </c:pt>
                <c:pt idx="1">
                  <c:v>1.6699967196493006E-3</c:v>
                </c:pt>
                <c:pt idx="2">
                  <c:v>3.185840707964602E-3</c:v>
                </c:pt>
                <c:pt idx="3">
                  <c:v>8.1441691214694158E-3</c:v>
                </c:pt>
                <c:pt idx="4">
                  <c:v>1.5362649914334666E-2</c:v>
                </c:pt>
                <c:pt idx="5">
                  <c:v>2.6141218799190465E-2</c:v>
                </c:pt>
                <c:pt idx="6">
                  <c:v>3.3832904596801251E-2</c:v>
                </c:pt>
                <c:pt idx="7">
                  <c:v>4.2255075022065311E-2</c:v>
                </c:pt>
                <c:pt idx="8">
                  <c:v>4.9978618772717552E-2</c:v>
                </c:pt>
                <c:pt idx="9">
                  <c:v>5.9693123311413569E-2</c:v>
                </c:pt>
                <c:pt idx="10">
                  <c:v>6.4719924766704448E-2</c:v>
                </c:pt>
                <c:pt idx="11">
                  <c:v>7.3992874760208271E-2</c:v>
                </c:pt>
                <c:pt idx="12">
                  <c:v>7.5239457374420324E-2</c:v>
                </c:pt>
                <c:pt idx="13">
                  <c:v>8.4955678899842596E-2</c:v>
                </c:pt>
                <c:pt idx="14">
                  <c:v>9.4570234345595375E-2</c:v>
                </c:pt>
                <c:pt idx="15">
                  <c:v>9.7504352872896105E-2</c:v>
                </c:pt>
                <c:pt idx="16">
                  <c:v>9.9479832565633919E-2</c:v>
                </c:pt>
                <c:pt idx="17">
                  <c:v>9.8092553209027808E-2</c:v>
                </c:pt>
                <c:pt idx="18">
                  <c:v>9.3585189126590404E-2</c:v>
                </c:pt>
                <c:pt idx="19">
                  <c:v>8.7311725736014978E-2</c:v>
                </c:pt>
                <c:pt idx="20">
                  <c:v>8.0597141284869694E-2</c:v>
                </c:pt>
                <c:pt idx="21">
                  <c:v>7.1630044441998372E-2</c:v>
                </c:pt>
                <c:pt idx="22">
                  <c:v>6.0697403576077273E-2</c:v>
                </c:pt>
                <c:pt idx="23">
                  <c:v>5.0971403623662953E-2</c:v>
                </c:pt>
                <c:pt idx="24">
                  <c:v>3.9948769654195165E-2</c:v>
                </c:pt>
                <c:pt idx="25">
                  <c:v>2.9043728454710784E-2</c:v>
                </c:pt>
                <c:pt idx="26">
                  <c:v>2.0894388364267883E-2</c:v>
                </c:pt>
                <c:pt idx="27">
                  <c:v>1.3146856993550339E-2</c:v>
                </c:pt>
                <c:pt idx="28">
                  <c:v>6.8783359929565843E-3</c:v>
                </c:pt>
                <c:pt idx="29">
                  <c:v>4.0026318675293344E-3</c:v>
                </c:pt>
                <c:pt idx="30">
                  <c:v>2.3397222260008433E-3</c:v>
                </c:pt>
                <c:pt idx="31">
                  <c:v>1.2536041118214867E-3</c:v>
                </c:pt>
                <c:pt idx="32">
                  <c:v>3.2019561040926822E-4</c:v>
                </c:pt>
                <c:pt idx="33">
                  <c:v>2.3766023498655734E-4</c:v>
                </c:pt>
                <c:pt idx="34">
                  <c:v>1.8234033824132744E-4</c:v>
                </c:pt>
                <c:pt idx="35">
                  <c:v>1.2384022004451731E-4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D9-4AD2-BB2A-8CB233611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96804560"/>
        <c:axId val="1796801648"/>
      </c:lineChart>
      <c:catAx>
        <c:axId val="17968045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età della donna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96801648"/>
        <c:crosses val="autoZero"/>
        <c:auto val="1"/>
        <c:lblAlgn val="ctr"/>
        <c:lblOffset val="100"/>
        <c:noMultiLvlLbl val="0"/>
      </c:catAx>
      <c:valAx>
        <c:axId val="1796801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fx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96804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62</xdr:row>
      <xdr:rowOff>3174</xdr:rowOff>
    </xdr:from>
    <xdr:to>
      <xdr:col>7</xdr:col>
      <xdr:colOff>584200</xdr:colOff>
      <xdr:row>78</xdr:row>
      <xdr:rowOff>63499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0.04762</cdr:x>
      <cdr:y>0.8972</cdr:y>
    </cdr:from>
    <cdr:to>
      <cdr:x>0.52517</cdr:x>
      <cdr:y>1</cdr:y>
    </cdr:to>
    <cdr:sp macro="" textlink="">
      <cdr:nvSpPr>
        <cdr:cNvPr id="2" name="CasellaDiTesto 1"/>
        <cdr:cNvSpPr txBox="1"/>
      </cdr:nvSpPr>
      <cdr:spPr>
        <a:xfrm xmlns:a="http://schemas.openxmlformats.org/drawingml/2006/main">
          <a:off x="222250" y="2743200"/>
          <a:ext cx="22288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it-IT" sz="1100"/>
            <a:t>Fonte: Istat,</a:t>
          </a:r>
          <a:r>
            <a:rPr lang="it-IT" sz="1100" baseline="0"/>
            <a:t> demo.istat.it</a:t>
          </a:r>
          <a:endParaRPr lang="it-IT" sz="1100"/>
        </a:p>
      </cdr:txBody>
    </cdr:sp>
  </cdr:relSizeAnchor>
</c:userShape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9"/>
  <sheetViews>
    <sheetView tabSelected="1" workbookViewId="0">
      <selection activeCell="B2" sqref="B2"/>
    </sheetView>
  </sheetViews>
  <sheetFormatPr defaultRowHeight="14.75" x14ac:dyDescent="0.75"/>
  <cols>
    <col min="6" max="6" width="12.453125" bestFit="1" customWidth="1"/>
  </cols>
  <sheetData>
    <row r="1" spans="1:12" ht="15.75" x14ac:dyDescent="0.75">
      <c r="A1" s="10" t="s">
        <v>14</v>
      </c>
      <c r="C1" s="10"/>
      <c r="D1" s="10"/>
      <c r="E1" s="10"/>
      <c r="F1" s="11"/>
    </row>
    <row r="2" spans="1:12" ht="15.75" x14ac:dyDescent="0.75">
      <c r="A2" s="12"/>
      <c r="B2" s="13" t="s">
        <v>55</v>
      </c>
      <c r="D2" s="14"/>
      <c r="E2" s="12"/>
      <c r="F2" s="11"/>
    </row>
    <row r="3" spans="1:12" ht="15.75" x14ac:dyDescent="0.75">
      <c r="A3" s="12"/>
      <c r="B3" s="13"/>
      <c r="C3" s="13"/>
      <c r="D3" s="13"/>
      <c r="E3" s="12"/>
      <c r="F3" s="11"/>
      <c r="L3" s="1"/>
    </row>
    <row r="4" spans="1:12" ht="15.75" x14ac:dyDescent="0.75">
      <c r="A4" s="15" t="s">
        <v>12</v>
      </c>
      <c r="B4" s="16"/>
      <c r="C4" s="16"/>
      <c r="D4" s="16"/>
      <c r="E4" s="17"/>
      <c r="F4" s="18"/>
      <c r="L4" s="1"/>
    </row>
    <row r="5" spans="1:12" ht="15.75" x14ac:dyDescent="0.75">
      <c r="A5" s="19"/>
      <c r="B5" s="20"/>
      <c r="C5" s="20"/>
      <c r="D5" s="20"/>
      <c r="E5" s="21"/>
      <c r="F5" s="22"/>
      <c r="L5" s="1"/>
    </row>
    <row r="6" spans="1:12" ht="15.75" x14ac:dyDescent="0.75">
      <c r="A6" s="23" t="s">
        <v>13</v>
      </c>
      <c r="B6" s="24"/>
      <c r="C6" s="25"/>
      <c r="D6" s="25"/>
      <c r="E6" s="25"/>
      <c r="F6" s="26"/>
    </row>
    <row r="7" spans="1:12" ht="15.75" x14ac:dyDescent="0.75">
      <c r="F7" s="11"/>
    </row>
    <row r="9" spans="1:12" x14ac:dyDescent="0.75">
      <c r="A9" s="1" t="s">
        <v>0</v>
      </c>
      <c r="B9" t="s">
        <v>8</v>
      </c>
      <c r="C9" s="1"/>
      <c r="D9" s="1"/>
      <c r="E9" s="1"/>
      <c r="F9" s="1"/>
      <c r="G9" s="1"/>
    </row>
    <row r="10" spans="1:12" x14ac:dyDescent="0.75">
      <c r="A10" s="1"/>
      <c r="B10" t="s">
        <v>9</v>
      </c>
      <c r="C10" s="1"/>
      <c r="D10" s="1"/>
      <c r="E10" s="1"/>
      <c r="F10" s="1"/>
      <c r="G10" s="1"/>
    </row>
    <row r="11" spans="1:12" x14ac:dyDescent="0.75">
      <c r="A11" s="1"/>
      <c r="C11" s="1"/>
      <c r="D11" s="1"/>
      <c r="E11" s="1"/>
      <c r="F11" s="1"/>
      <c r="G11" s="1"/>
    </row>
    <row r="12" spans="1:12" x14ac:dyDescent="0.75">
      <c r="A12" t="s">
        <v>10</v>
      </c>
      <c r="B12" t="s">
        <v>1</v>
      </c>
      <c r="C12" t="s">
        <v>2</v>
      </c>
      <c r="D12" t="s">
        <v>3</v>
      </c>
      <c r="E12" t="s">
        <v>4</v>
      </c>
      <c r="F12" t="s">
        <v>5</v>
      </c>
      <c r="G12" t="s">
        <v>7</v>
      </c>
      <c r="H12" t="s">
        <v>6</v>
      </c>
    </row>
    <row r="13" spans="1:12" x14ac:dyDescent="0.75">
      <c r="B13" s="5">
        <v>0</v>
      </c>
      <c r="C13" s="27">
        <f>100000</f>
        <v>100000</v>
      </c>
      <c r="D13">
        <v>2.5000000000000001E-3</v>
      </c>
      <c r="E13" s="27">
        <f>C13*D13</f>
        <v>250</v>
      </c>
      <c r="F13" s="27">
        <f>(C13-0.9*E13)</f>
        <v>99775</v>
      </c>
      <c r="G13">
        <f>85.07*100000</f>
        <v>8507000</v>
      </c>
      <c r="H13" s="27">
        <f>G13/C13</f>
        <v>85.07</v>
      </c>
    </row>
    <row r="14" spans="1:12" x14ac:dyDescent="0.75">
      <c r="B14" s="5">
        <v>1</v>
      </c>
      <c r="C14" s="27">
        <f>C13-E13</f>
        <v>99750</v>
      </c>
      <c r="D14" s="27">
        <f>E14/C14</f>
        <v>1.7042606516290727E-4</v>
      </c>
      <c r="E14">
        <v>17</v>
      </c>
      <c r="F14" s="27">
        <f>(C14+C15)/2</f>
        <v>99741.5</v>
      </c>
      <c r="G14" s="27">
        <f>G13-F13</f>
        <v>8407225</v>
      </c>
      <c r="H14" s="27">
        <f t="shared" ref="H14:H17" si="0">G14/C14</f>
        <v>84.282957393483713</v>
      </c>
    </row>
    <row r="15" spans="1:12" x14ac:dyDescent="0.75">
      <c r="B15" s="5">
        <v>2</v>
      </c>
      <c r="C15" s="27">
        <f>C14-E14</f>
        <v>99733</v>
      </c>
      <c r="D15" s="27">
        <f t="shared" ref="D15:D16" si="1">E15/C15</f>
        <v>1.5040157219776805E-4</v>
      </c>
      <c r="E15" s="27">
        <f>C15-C16</f>
        <v>15</v>
      </c>
      <c r="F15" s="27">
        <f t="shared" ref="F15" si="2">(C15+C16)/2</f>
        <v>99725.5</v>
      </c>
      <c r="G15" s="27">
        <f t="shared" ref="G15:G17" si="3">G14-F14</f>
        <v>8307483.5</v>
      </c>
      <c r="H15" s="27">
        <f t="shared" si="0"/>
        <v>83.297238627134448</v>
      </c>
    </row>
    <row r="16" spans="1:12" x14ac:dyDescent="0.75">
      <c r="B16" s="5">
        <v>3</v>
      </c>
      <c r="C16">
        <v>99718</v>
      </c>
      <c r="D16" s="27">
        <f t="shared" si="1"/>
        <v>1.203393569867025E-4</v>
      </c>
      <c r="E16" s="27">
        <f>C16-C17</f>
        <v>12</v>
      </c>
      <c r="F16" s="29">
        <v>99712</v>
      </c>
      <c r="G16" s="27">
        <f t="shared" si="3"/>
        <v>8207758</v>
      </c>
      <c r="H16" s="27">
        <f t="shared" si="0"/>
        <v>82.309693335205282</v>
      </c>
    </row>
    <row r="17" spans="1:10" x14ac:dyDescent="0.75">
      <c r="B17" s="5">
        <v>4</v>
      </c>
      <c r="C17" s="27">
        <f>F16*2-C16</f>
        <v>99706</v>
      </c>
      <c r="D17" s="27"/>
      <c r="E17" s="27"/>
      <c r="F17" s="27"/>
      <c r="G17" s="27">
        <f t="shared" si="3"/>
        <v>8108046</v>
      </c>
      <c r="H17" s="27">
        <f t="shared" si="0"/>
        <v>81.319539445971159</v>
      </c>
    </row>
    <row r="19" spans="1:10" ht="16.75" x14ac:dyDescent="0.95">
      <c r="A19" s="1"/>
      <c r="B19" s="2"/>
      <c r="C19" s="27" t="s">
        <v>23</v>
      </c>
      <c r="D19" s="1"/>
    </row>
    <row r="20" spans="1:10" ht="16.75" x14ac:dyDescent="0.95">
      <c r="A20" s="1"/>
      <c r="B20" s="2"/>
      <c r="C20" s="27" t="s">
        <v>22</v>
      </c>
      <c r="D20" s="1"/>
      <c r="G20" s="27">
        <f>C13-0.5*E13</f>
        <v>99875</v>
      </c>
    </row>
    <row r="21" spans="1:10" x14ac:dyDescent="0.75">
      <c r="A21" s="1"/>
      <c r="B21" s="2"/>
      <c r="C21" s="27"/>
      <c r="D21" s="1"/>
      <c r="G21" s="27"/>
    </row>
    <row r="22" spans="1:10" x14ac:dyDescent="0.75">
      <c r="A22" t="s">
        <v>11</v>
      </c>
      <c r="B22" s="5" t="s">
        <v>17</v>
      </c>
      <c r="C22" s="1"/>
      <c r="D22" s="1"/>
      <c r="E22" s="1"/>
      <c r="F22" s="1"/>
    </row>
    <row r="23" spans="1:10" ht="15.75" x14ac:dyDescent="0.75">
      <c r="B23" s="5" t="s">
        <v>18</v>
      </c>
      <c r="C23" s="4"/>
      <c r="D23" s="4"/>
      <c r="E23" s="1"/>
      <c r="F23" s="1"/>
    </row>
    <row r="24" spans="1:10" ht="15.75" x14ac:dyDescent="0.75">
      <c r="B24" s="5" t="s">
        <v>19</v>
      </c>
      <c r="C24" s="4"/>
      <c r="D24" s="4"/>
      <c r="E24" s="1"/>
      <c r="F24" s="1"/>
    </row>
    <row r="25" spans="1:10" ht="16" x14ac:dyDescent="0.8">
      <c r="A25" s="6"/>
      <c r="B25" s="4"/>
      <c r="C25" s="4"/>
      <c r="D25" s="4"/>
      <c r="E25" s="1"/>
      <c r="F25" s="1"/>
    </row>
    <row r="26" spans="1:10" ht="16" x14ac:dyDescent="0.8">
      <c r="B26" s="34" t="s">
        <v>20</v>
      </c>
      <c r="C26" s="34"/>
      <c r="D26" s="35">
        <v>82500</v>
      </c>
      <c r="E26" s="6"/>
    </row>
    <row r="27" spans="1:10" ht="16" x14ac:dyDescent="0.8">
      <c r="A27" s="3"/>
      <c r="B27" s="32" t="s">
        <v>21</v>
      </c>
      <c r="C27" s="33"/>
      <c r="D27" s="36">
        <f>D26*(100/206)</f>
        <v>40048.543689320388</v>
      </c>
      <c r="E27" s="3"/>
      <c r="F27" s="1"/>
    </row>
    <row r="28" spans="1:10" ht="16" x14ac:dyDescent="0.8">
      <c r="A28" s="3"/>
      <c r="B28" s="6"/>
      <c r="C28" s="6"/>
      <c r="D28" s="37"/>
      <c r="E28" s="6"/>
      <c r="F28" s="27"/>
    </row>
    <row r="29" spans="1:10" ht="16" x14ac:dyDescent="0.8">
      <c r="A29" s="5"/>
      <c r="B29" s="32" t="s">
        <v>15</v>
      </c>
      <c r="C29" s="6"/>
      <c r="D29" s="36">
        <f>D27*F16/C13</f>
        <v>39933.203883495145</v>
      </c>
      <c r="E29" s="6"/>
      <c r="F29" s="5"/>
      <c r="G29" s="5"/>
      <c r="H29" s="5"/>
      <c r="I29" s="5"/>
      <c r="J29" s="5"/>
    </row>
    <row r="30" spans="1:10" ht="16" x14ac:dyDescent="0.8">
      <c r="A30" s="5"/>
      <c r="B30" s="6"/>
      <c r="C30" s="6"/>
      <c r="D30" s="6"/>
      <c r="E30" s="6"/>
      <c r="F30" s="5"/>
      <c r="G30" s="5"/>
      <c r="H30" s="5"/>
      <c r="I30" s="5"/>
      <c r="J30" s="5"/>
    </row>
    <row r="31" spans="1:10" ht="16" x14ac:dyDescent="0.8">
      <c r="A31" s="5"/>
      <c r="B31" s="34" t="s">
        <v>16</v>
      </c>
      <c r="C31" s="6"/>
      <c r="D31" s="38">
        <f>D29*0.8</f>
        <v>31946.563106796119</v>
      </c>
      <c r="E31" s="6"/>
      <c r="F31" s="5"/>
      <c r="G31" s="5"/>
      <c r="H31" s="5"/>
      <c r="I31" s="5"/>
      <c r="J31" s="5"/>
    </row>
    <row r="32" spans="1:10" ht="18" x14ac:dyDescent="0.8">
      <c r="A32" s="5"/>
      <c r="B32" s="6"/>
      <c r="C32" s="6"/>
      <c r="D32" s="6"/>
      <c r="E32" s="6"/>
      <c r="F32" s="8"/>
      <c r="G32" s="5"/>
      <c r="H32" s="7"/>
      <c r="I32" s="5"/>
      <c r="J32" s="5"/>
    </row>
    <row r="33" spans="1:10" x14ac:dyDescent="0.75">
      <c r="A33" s="5"/>
      <c r="B33" s="5"/>
      <c r="C33" s="5"/>
      <c r="D33" s="5"/>
      <c r="E33" s="5"/>
      <c r="F33" s="9"/>
      <c r="G33" s="5"/>
      <c r="H33" s="5"/>
      <c r="I33" s="5"/>
      <c r="J33" s="5"/>
    </row>
    <row r="34" spans="1:10" x14ac:dyDescent="0.7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x14ac:dyDescent="0.7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x14ac:dyDescent="0.7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x14ac:dyDescent="0.75">
      <c r="A37" s="5"/>
      <c r="B37" s="5"/>
      <c r="C37" s="5"/>
      <c r="D37" s="5"/>
      <c r="E37" s="5"/>
      <c r="F37" s="5"/>
      <c r="G37" s="5"/>
      <c r="H37" s="5"/>
      <c r="I37" s="5"/>
      <c r="J37" s="5"/>
    </row>
    <row r="38" spans="1:10" x14ac:dyDescent="0.75">
      <c r="A38" s="5"/>
      <c r="B38" s="5"/>
      <c r="C38" s="5"/>
      <c r="D38" s="5"/>
      <c r="E38" s="5"/>
      <c r="G38" s="5"/>
      <c r="H38" s="27"/>
      <c r="I38" s="5"/>
      <c r="J38" s="5"/>
    </row>
    <row r="39" spans="1:10" x14ac:dyDescent="0.75">
      <c r="A39" s="5"/>
      <c r="B39" s="5"/>
      <c r="C39" s="5"/>
      <c r="D39" s="5"/>
      <c r="E39" s="5"/>
      <c r="F39" s="5"/>
      <c r="G39" s="5"/>
      <c r="H39" s="28"/>
      <c r="I39" s="5"/>
      <c r="J39" s="5"/>
    </row>
    <row r="40" spans="1:10" x14ac:dyDescent="0.75">
      <c r="A40" s="5"/>
      <c r="B40" s="5"/>
      <c r="C40" s="5"/>
      <c r="D40" s="5"/>
      <c r="E40" s="27"/>
      <c r="F40" s="28"/>
      <c r="G40" s="27"/>
      <c r="H40" s="27"/>
      <c r="I40" s="5"/>
    </row>
    <row r="41" spans="1:10" x14ac:dyDescent="0.75">
      <c r="A41" s="5"/>
      <c r="B41" s="5"/>
      <c r="C41" s="5"/>
      <c r="D41" s="5"/>
      <c r="E41" s="5"/>
      <c r="F41" s="5"/>
      <c r="G41" s="5"/>
      <c r="H41" s="5"/>
      <c r="I41" s="5"/>
      <c r="J41" s="5"/>
    </row>
    <row r="42" spans="1:10" x14ac:dyDescent="0.75">
      <c r="A42" s="5"/>
      <c r="B42" s="5"/>
      <c r="C42" s="5"/>
      <c r="D42" s="5"/>
      <c r="E42" s="5"/>
      <c r="F42" s="5"/>
      <c r="G42" s="5"/>
      <c r="H42" s="5"/>
      <c r="I42" s="5"/>
      <c r="J42" s="5"/>
    </row>
    <row r="43" spans="1:10" x14ac:dyDescent="0.75">
      <c r="A43" s="5"/>
      <c r="B43" s="5"/>
      <c r="C43" s="5"/>
      <c r="D43" s="5"/>
      <c r="E43" s="5"/>
      <c r="F43" s="5"/>
      <c r="G43" s="5"/>
      <c r="H43" s="27"/>
      <c r="I43" s="5"/>
      <c r="J43" s="5"/>
    </row>
    <row r="44" spans="1:10" x14ac:dyDescent="0.75">
      <c r="A44" s="5"/>
      <c r="B44" s="5"/>
      <c r="C44" s="5"/>
      <c r="D44" s="5"/>
      <c r="E44" s="5"/>
      <c r="F44" s="5"/>
      <c r="G44" s="5"/>
      <c r="H44" s="5"/>
      <c r="I44" s="5"/>
      <c r="J44" s="5"/>
    </row>
    <row r="45" spans="1:10" x14ac:dyDescent="0.75">
      <c r="A45" s="5"/>
      <c r="B45" s="5"/>
      <c r="C45" s="5"/>
      <c r="D45" s="5"/>
      <c r="E45" s="5"/>
      <c r="F45" s="5"/>
      <c r="G45" s="5"/>
      <c r="H45" s="5"/>
      <c r="I45" s="5"/>
      <c r="J45" s="5"/>
    </row>
    <row r="46" spans="1:10" x14ac:dyDescent="0.75">
      <c r="A46" s="5"/>
      <c r="B46" s="5"/>
      <c r="C46" s="5"/>
      <c r="D46" s="5"/>
      <c r="E46" s="5"/>
      <c r="F46" s="5"/>
      <c r="G46" s="5"/>
      <c r="H46" s="5"/>
      <c r="I46" s="27"/>
      <c r="J46" s="5"/>
    </row>
    <row r="47" spans="1:10" x14ac:dyDescent="0.75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x14ac:dyDescent="0.75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x14ac:dyDescent="0.75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x14ac:dyDescent="0.7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x14ac:dyDescent="0.7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x14ac:dyDescent="0.75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x14ac:dyDescent="0.75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x14ac:dyDescent="0.7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x14ac:dyDescent="0.7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x14ac:dyDescent="0.75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x14ac:dyDescent="0.75">
      <c r="A57" s="5"/>
      <c r="B57" s="5"/>
      <c r="C57" s="5"/>
      <c r="D57" s="5"/>
      <c r="E57" s="5"/>
      <c r="F57" s="5"/>
      <c r="G57" s="5"/>
      <c r="H57" s="5"/>
      <c r="I57" s="5"/>
      <c r="J57" s="5"/>
    </row>
    <row r="58" spans="1:10" x14ac:dyDescent="0.75">
      <c r="A58" s="5"/>
      <c r="B58" s="5"/>
      <c r="C58" s="5"/>
      <c r="D58" s="5"/>
      <c r="E58" s="5"/>
      <c r="F58" s="5"/>
      <c r="G58" s="5"/>
      <c r="H58" s="5"/>
      <c r="I58" s="5"/>
      <c r="J58" s="5"/>
    </row>
    <row r="59" spans="1:10" x14ac:dyDescent="0.75">
      <c r="A59" s="5"/>
      <c r="B59" s="5"/>
      <c r="C59" s="5"/>
      <c r="D59" s="5"/>
      <c r="E59" s="5"/>
      <c r="F59" s="5"/>
      <c r="G59" s="5"/>
      <c r="H59" s="5"/>
      <c r="I59" s="5"/>
      <c r="J59" s="5"/>
    </row>
    <row r="60" spans="1:10" x14ac:dyDescent="0.75">
      <c r="A60" s="5"/>
      <c r="B60" s="5"/>
      <c r="C60" s="5"/>
      <c r="D60" s="5"/>
      <c r="E60" s="5"/>
      <c r="F60" s="5"/>
      <c r="G60" s="5"/>
      <c r="H60" s="5"/>
      <c r="I60" s="5"/>
      <c r="J60" s="5"/>
    </row>
    <row r="61" spans="1:10" x14ac:dyDescent="0.75">
      <c r="A61" s="5"/>
      <c r="B61" s="5"/>
      <c r="C61" s="5"/>
      <c r="D61" s="5"/>
      <c r="E61" s="5"/>
      <c r="F61" s="5"/>
      <c r="G61" s="5"/>
      <c r="H61" s="5"/>
      <c r="I61" s="5"/>
      <c r="J61" s="5"/>
    </row>
    <row r="62" spans="1:10" x14ac:dyDescent="0.75">
      <c r="A62" s="5"/>
      <c r="B62" s="5"/>
      <c r="C62" s="5"/>
      <c r="D62" s="5"/>
      <c r="E62" s="5"/>
      <c r="F62" s="5"/>
      <c r="G62" s="5"/>
      <c r="H62" s="5"/>
      <c r="I62" s="5"/>
      <c r="J62" s="5"/>
    </row>
    <row r="63" spans="1:10" x14ac:dyDescent="0.75">
      <c r="A63" s="5"/>
      <c r="B63" s="5"/>
      <c r="C63" s="5"/>
      <c r="D63" s="5"/>
      <c r="E63" s="5"/>
      <c r="F63" s="5"/>
      <c r="G63" s="5"/>
      <c r="H63" s="5"/>
      <c r="I63" s="5"/>
      <c r="J63" s="5"/>
    </row>
    <row r="64" spans="1:10" x14ac:dyDescent="0.75">
      <c r="A64" s="5"/>
      <c r="B64" s="5"/>
      <c r="C64" s="5"/>
      <c r="D64" s="5"/>
      <c r="E64" s="5"/>
      <c r="F64" s="5"/>
      <c r="G64" s="5"/>
      <c r="H64" s="5"/>
      <c r="I64" s="5"/>
      <c r="J64" s="5"/>
    </row>
    <row r="65" spans="1:10" x14ac:dyDescent="0.75">
      <c r="A65" s="5"/>
      <c r="B65" s="5"/>
      <c r="C65" s="5"/>
      <c r="D65" s="5"/>
      <c r="E65" s="5"/>
      <c r="F65" s="5"/>
      <c r="G65" s="5"/>
      <c r="H65" s="5"/>
      <c r="I65" s="5"/>
      <c r="J65" s="5"/>
    </row>
    <row r="66" spans="1:10" x14ac:dyDescent="0.75">
      <c r="A66" s="5"/>
      <c r="B66" s="5"/>
      <c r="C66" s="5"/>
      <c r="D66" s="5"/>
      <c r="E66" s="5"/>
      <c r="F66" s="5"/>
      <c r="G66" s="5"/>
      <c r="H66" s="5"/>
      <c r="I66" s="5"/>
      <c r="J66" s="5"/>
    </row>
    <row r="67" spans="1:10" x14ac:dyDescent="0.75">
      <c r="A67" s="5"/>
      <c r="B67" s="5"/>
      <c r="C67" s="5"/>
      <c r="D67" s="5"/>
      <c r="E67" s="5"/>
      <c r="F67" s="5"/>
      <c r="G67" s="5"/>
      <c r="H67" s="5"/>
      <c r="I67" s="5"/>
      <c r="J67" s="5"/>
    </row>
    <row r="68" spans="1:10" x14ac:dyDescent="0.75">
      <c r="A68" s="5"/>
      <c r="B68" s="5"/>
      <c r="C68" s="5"/>
      <c r="D68" s="5"/>
      <c r="E68" s="5"/>
      <c r="F68" s="5"/>
      <c r="G68" s="5"/>
      <c r="H68" s="5"/>
      <c r="I68" s="5"/>
      <c r="J68" s="5"/>
    </row>
    <row r="69" spans="1:10" x14ac:dyDescent="0.75">
      <c r="A69" s="5"/>
      <c r="B69" s="5"/>
      <c r="C69" s="5"/>
      <c r="D69" s="5"/>
      <c r="E69" s="5"/>
      <c r="F69" s="5"/>
      <c r="G69" s="5"/>
      <c r="H69" s="5"/>
      <c r="I69" s="5"/>
      <c r="J69" s="5"/>
    </row>
    <row r="70" spans="1:10" x14ac:dyDescent="0.75">
      <c r="A70" s="5"/>
      <c r="B70" s="5"/>
      <c r="C70" s="5"/>
      <c r="D70" s="5"/>
      <c r="E70" s="5"/>
      <c r="F70" s="5"/>
      <c r="G70" s="5"/>
      <c r="H70" s="5"/>
      <c r="I70" s="5"/>
      <c r="J70" s="5"/>
    </row>
    <row r="71" spans="1:10" x14ac:dyDescent="0.75">
      <c r="A71" s="5"/>
      <c r="B71" s="5"/>
      <c r="C71" s="5"/>
      <c r="D71" s="5"/>
      <c r="E71" s="5"/>
      <c r="F71" s="5"/>
      <c r="G71" s="5"/>
      <c r="H71" s="5"/>
      <c r="I71" s="5"/>
      <c r="J71" s="5"/>
    </row>
    <row r="72" spans="1:10" x14ac:dyDescent="0.75">
      <c r="A72" s="5"/>
      <c r="B72" s="5"/>
      <c r="C72" s="5"/>
      <c r="D72" s="5"/>
      <c r="E72" s="5"/>
      <c r="F72" s="5"/>
      <c r="G72" s="5"/>
      <c r="H72" s="5"/>
      <c r="I72" s="5"/>
      <c r="J72" s="5"/>
    </row>
    <row r="73" spans="1:10" x14ac:dyDescent="0.75">
      <c r="A73" s="5"/>
      <c r="B73" s="5"/>
      <c r="C73" s="5"/>
      <c r="D73" s="5"/>
      <c r="E73" s="5"/>
      <c r="F73" s="5"/>
      <c r="G73" s="5"/>
      <c r="H73" s="5"/>
      <c r="I73" s="5"/>
      <c r="J73" s="5"/>
    </row>
    <row r="74" spans="1:10" x14ac:dyDescent="0.75">
      <c r="A74" s="5"/>
      <c r="B74" s="5"/>
      <c r="C74" s="5"/>
      <c r="D74" s="5"/>
      <c r="E74" s="5"/>
      <c r="F74" s="5"/>
      <c r="G74" s="5"/>
      <c r="H74" s="5"/>
      <c r="I74" s="5"/>
      <c r="J74" s="5"/>
    </row>
    <row r="75" spans="1:10" x14ac:dyDescent="0.75">
      <c r="A75" s="5"/>
      <c r="B75" s="5"/>
      <c r="C75" s="5"/>
      <c r="D75" s="5"/>
      <c r="E75" s="5"/>
      <c r="F75" s="5"/>
      <c r="G75" s="5"/>
      <c r="H75" s="5"/>
      <c r="I75" s="5"/>
      <c r="J75" s="5"/>
    </row>
    <row r="76" spans="1:10" x14ac:dyDescent="0.75">
      <c r="A76" s="5"/>
      <c r="B76" s="5"/>
      <c r="C76" s="5"/>
      <c r="D76" s="5"/>
      <c r="E76" s="5"/>
      <c r="F76" s="5"/>
      <c r="G76" s="5"/>
      <c r="H76" s="5"/>
      <c r="I76" s="5"/>
      <c r="J76" s="5"/>
    </row>
    <row r="77" spans="1:10" x14ac:dyDescent="0.75">
      <c r="A77" s="5"/>
      <c r="B77" s="5"/>
      <c r="C77" s="5"/>
      <c r="D77" s="5"/>
      <c r="E77" s="5"/>
      <c r="F77" s="5"/>
      <c r="G77" s="5"/>
      <c r="H77" s="5"/>
      <c r="I77" s="5"/>
      <c r="J77" s="5"/>
    </row>
    <row r="78" spans="1:10" x14ac:dyDescent="0.75">
      <c r="A78" s="5"/>
      <c r="B78" s="5"/>
      <c r="C78" s="5"/>
      <c r="D78" s="5"/>
      <c r="E78" s="5"/>
      <c r="F78" s="5"/>
      <c r="G78" s="5"/>
      <c r="H78" s="5"/>
      <c r="I78" s="5"/>
      <c r="J78" s="5"/>
    </row>
    <row r="79" spans="1:10" x14ac:dyDescent="0.75">
      <c r="A79" s="5"/>
      <c r="B79" s="5"/>
      <c r="C79" s="5"/>
      <c r="D79" s="5"/>
      <c r="E79" s="5"/>
      <c r="F79" s="5"/>
      <c r="G79" s="5"/>
      <c r="H79" s="5"/>
      <c r="I79" s="5"/>
      <c r="J79" s="5"/>
    </row>
    <row r="80" spans="1:10" x14ac:dyDescent="0.75">
      <c r="A80" s="5"/>
      <c r="B80" s="5"/>
      <c r="C80" s="5"/>
      <c r="D80" s="5"/>
      <c r="E80" s="5"/>
      <c r="F80" s="5"/>
      <c r="G80" s="5"/>
      <c r="H80" s="5"/>
      <c r="I80" s="5"/>
      <c r="J80" s="5"/>
    </row>
    <row r="81" spans="1:10" x14ac:dyDescent="0.75">
      <c r="A81" s="5"/>
      <c r="B81" s="5"/>
      <c r="C81" s="5"/>
      <c r="D81" s="5"/>
      <c r="E81" s="5"/>
      <c r="F81" s="5"/>
      <c r="G81" s="5"/>
      <c r="H81" s="5"/>
      <c r="I81" s="5"/>
      <c r="J81" s="5"/>
    </row>
    <row r="82" spans="1:10" x14ac:dyDescent="0.75">
      <c r="A82" s="5"/>
      <c r="B82" s="5"/>
      <c r="C82" s="5"/>
      <c r="D82" s="5"/>
      <c r="E82" s="5"/>
      <c r="F82" s="5"/>
      <c r="G82" s="5"/>
      <c r="H82" s="5"/>
      <c r="I82" s="5"/>
      <c r="J82" s="5"/>
    </row>
    <row r="83" spans="1:10" x14ac:dyDescent="0.75">
      <c r="A83" s="5"/>
      <c r="B83" s="5"/>
      <c r="C83" s="5"/>
      <c r="D83" s="5"/>
      <c r="E83" s="5"/>
      <c r="F83" s="5"/>
      <c r="G83" s="5"/>
      <c r="H83" s="5"/>
      <c r="I83" s="5"/>
      <c r="J83" s="5"/>
    </row>
    <row r="84" spans="1:10" x14ac:dyDescent="0.75">
      <c r="A84" s="5"/>
      <c r="B84" s="5"/>
      <c r="C84" s="5"/>
      <c r="D84" s="5"/>
      <c r="E84" s="5"/>
      <c r="F84" s="5"/>
      <c r="G84" s="5"/>
      <c r="H84" s="5"/>
      <c r="I84" s="5"/>
      <c r="J84" s="5"/>
    </row>
    <row r="85" spans="1:10" x14ac:dyDescent="0.75">
      <c r="A85" s="5"/>
      <c r="B85" s="5"/>
      <c r="C85" s="5"/>
      <c r="D85" s="5"/>
      <c r="E85" s="5"/>
      <c r="F85" s="5"/>
      <c r="G85" s="5"/>
      <c r="H85" s="5"/>
      <c r="I85" s="5"/>
      <c r="J85" s="5"/>
    </row>
    <row r="86" spans="1:10" x14ac:dyDescent="0.75">
      <c r="A86" s="5"/>
      <c r="B86" s="5"/>
      <c r="C86" s="5"/>
      <c r="D86" s="5"/>
      <c r="E86" s="5"/>
      <c r="F86" s="5"/>
      <c r="G86" s="5"/>
      <c r="H86" s="5"/>
      <c r="I86" s="5"/>
      <c r="J86" s="5"/>
    </row>
    <row r="87" spans="1:10" x14ac:dyDescent="0.75">
      <c r="A87" s="5"/>
      <c r="B87" s="5"/>
      <c r="C87" s="5"/>
      <c r="D87" s="5"/>
      <c r="E87" s="5"/>
      <c r="F87" s="5"/>
      <c r="G87" s="5"/>
      <c r="H87" s="5"/>
      <c r="I87" s="5"/>
      <c r="J87" s="5"/>
    </row>
    <row r="88" spans="1:10" x14ac:dyDescent="0.75">
      <c r="A88" s="5"/>
      <c r="B88" s="5"/>
      <c r="C88" s="5"/>
      <c r="D88" s="5"/>
      <c r="E88" s="5"/>
      <c r="F88" s="5"/>
      <c r="G88" s="5"/>
      <c r="H88" s="5"/>
      <c r="I88" s="5"/>
      <c r="J88" s="5"/>
    </row>
    <row r="89" spans="1:10" x14ac:dyDescent="0.75">
      <c r="A89" s="5"/>
      <c r="B89" s="5"/>
      <c r="C89" s="5"/>
      <c r="D89" s="5"/>
      <c r="E89" s="5"/>
      <c r="F89" s="5"/>
      <c r="G89" s="5"/>
      <c r="H89" s="5"/>
      <c r="I89" s="5"/>
      <c r="J89" s="5"/>
    </row>
    <row r="90" spans="1:10" x14ac:dyDescent="0.75">
      <c r="A90" s="5"/>
      <c r="B90" s="5"/>
      <c r="C90" s="5"/>
      <c r="D90" s="5"/>
      <c r="E90" s="5"/>
      <c r="F90" s="5"/>
      <c r="G90" s="5"/>
      <c r="H90" s="5"/>
      <c r="I90" s="5"/>
      <c r="J90" s="5"/>
    </row>
    <row r="91" spans="1:10" x14ac:dyDescent="0.75">
      <c r="A91" s="5"/>
      <c r="B91" s="5"/>
      <c r="C91" s="5"/>
      <c r="D91" s="5"/>
      <c r="E91" s="5"/>
      <c r="F91" s="5"/>
      <c r="G91" s="5"/>
      <c r="H91" s="5"/>
      <c r="I91" s="5"/>
      <c r="J91" s="5"/>
    </row>
    <row r="92" spans="1:10" x14ac:dyDescent="0.75">
      <c r="A92" s="5"/>
      <c r="B92" s="5"/>
      <c r="C92" s="5"/>
      <c r="D92" s="5"/>
      <c r="E92" s="5"/>
      <c r="F92" s="5"/>
      <c r="G92" s="5"/>
      <c r="H92" s="5"/>
      <c r="I92" s="5"/>
      <c r="J92" s="5"/>
    </row>
    <row r="93" spans="1:10" x14ac:dyDescent="0.75">
      <c r="A93" s="5"/>
      <c r="B93" s="5"/>
      <c r="C93" s="5"/>
      <c r="D93" s="5"/>
      <c r="E93" s="5"/>
      <c r="F93" s="5"/>
      <c r="G93" s="5"/>
      <c r="H93" s="5"/>
      <c r="I93" s="5"/>
      <c r="J93" s="5"/>
    </row>
    <row r="94" spans="1:10" x14ac:dyDescent="0.75">
      <c r="A94" s="5"/>
      <c r="B94" s="5"/>
      <c r="C94" s="5"/>
      <c r="D94" s="5"/>
      <c r="E94" s="5"/>
      <c r="F94" s="5"/>
      <c r="G94" s="5"/>
      <c r="H94" s="5"/>
      <c r="I94" s="5"/>
      <c r="J94" s="5"/>
    </row>
    <row r="95" spans="1:10" x14ac:dyDescent="0.75">
      <c r="A95" s="5"/>
      <c r="B95" s="5"/>
      <c r="C95" s="5"/>
      <c r="D95" s="5"/>
      <c r="E95" s="5"/>
      <c r="F95" s="5"/>
      <c r="G95" s="5"/>
      <c r="H95" s="5"/>
      <c r="I95" s="5"/>
      <c r="J95" s="5"/>
    </row>
    <row r="96" spans="1:10" x14ac:dyDescent="0.75">
      <c r="A96" s="5"/>
      <c r="B96" s="5"/>
      <c r="C96" s="5"/>
      <c r="D96" s="5"/>
      <c r="E96" s="5"/>
      <c r="F96" s="5"/>
      <c r="G96" s="5"/>
      <c r="H96" s="5"/>
      <c r="I96" s="5"/>
      <c r="J96" s="5"/>
    </row>
    <row r="97" spans="1:10" x14ac:dyDescent="0.75">
      <c r="A97" s="5"/>
      <c r="B97" s="5"/>
      <c r="C97" s="5"/>
      <c r="D97" s="5"/>
      <c r="E97" s="5"/>
      <c r="F97" s="5"/>
      <c r="G97" s="5"/>
      <c r="H97" s="5"/>
      <c r="I97" s="5"/>
      <c r="J97" s="5"/>
    </row>
    <row r="98" spans="1:10" x14ac:dyDescent="0.75">
      <c r="A98" s="5"/>
      <c r="B98" s="5"/>
      <c r="C98" s="5"/>
      <c r="D98" s="5"/>
      <c r="E98" s="5"/>
      <c r="F98" s="5"/>
      <c r="G98" s="5"/>
      <c r="H98" s="5"/>
      <c r="I98" s="5"/>
      <c r="J98" s="5"/>
    </row>
    <row r="99" spans="1:10" x14ac:dyDescent="0.75">
      <c r="A99" s="5"/>
      <c r="B99" s="5"/>
      <c r="C99" s="5"/>
      <c r="D99" s="5"/>
      <c r="E99" s="5"/>
      <c r="F99" s="5"/>
      <c r="G99" s="5"/>
      <c r="H99" s="5"/>
      <c r="I99" s="5"/>
      <c r="J99" s="5"/>
    </row>
    <row r="100" spans="1:10" x14ac:dyDescent="0.75">
      <c r="A100" s="5"/>
      <c r="B100" s="5"/>
      <c r="C100" s="5"/>
      <c r="D100" s="5"/>
      <c r="E100" s="5"/>
      <c r="F100" s="5"/>
      <c r="G100" s="5"/>
      <c r="H100" s="5"/>
      <c r="I100" s="5"/>
      <c r="J100" s="5"/>
    </row>
    <row r="101" spans="1:10" x14ac:dyDescent="0.75">
      <c r="A101" s="5"/>
      <c r="B101" s="5"/>
      <c r="C101" s="5"/>
      <c r="D101" s="5"/>
      <c r="E101" s="5"/>
      <c r="F101" s="5"/>
      <c r="G101" s="5"/>
      <c r="H101" s="5"/>
      <c r="I101" s="5"/>
      <c r="J101" s="5"/>
    </row>
    <row r="102" spans="1:10" x14ac:dyDescent="0.75">
      <c r="A102" s="5"/>
      <c r="B102" s="5"/>
      <c r="C102" s="5"/>
      <c r="D102" s="5"/>
      <c r="E102" s="5"/>
      <c r="F102" s="5"/>
      <c r="G102" s="5"/>
      <c r="H102" s="5"/>
      <c r="I102" s="5"/>
      <c r="J102" s="5"/>
    </row>
    <row r="103" spans="1:10" x14ac:dyDescent="0.75">
      <c r="A103" s="5"/>
      <c r="B103" s="5"/>
      <c r="C103" s="5"/>
      <c r="D103" s="5"/>
      <c r="E103" s="5"/>
      <c r="F103" s="5"/>
      <c r="G103" s="5"/>
      <c r="H103" s="5"/>
      <c r="I103" s="5"/>
      <c r="J103" s="5"/>
    </row>
    <row r="104" spans="1:10" x14ac:dyDescent="0.75">
      <c r="A104" s="5"/>
      <c r="B104" s="5"/>
      <c r="C104" s="5"/>
      <c r="D104" s="5"/>
      <c r="E104" s="5"/>
      <c r="F104" s="5"/>
      <c r="G104" s="5"/>
      <c r="H104" s="5"/>
      <c r="I104" s="5"/>
      <c r="J104" s="5"/>
    </row>
    <row r="105" spans="1:10" x14ac:dyDescent="0.75">
      <c r="A105" s="5"/>
      <c r="B105" s="5"/>
      <c r="C105" s="5"/>
      <c r="D105" s="5"/>
      <c r="E105" s="5"/>
      <c r="F105" s="5"/>
      <c r="G105" s="5"/>
      <c r="H105" s="5"/>
      <c r="I105" s="5"/>
      <c r="J105" s="5"/>
    </row>
    <row r="106" spans="1:10" x14ac:dyDescent="0.75">
      <c r="A106" s="5"/>
      <c r="B106" s="5"/>
      <c r="C106" s="5"/>
      <c r="D106" s="5"/>
      <c r="E106" s="5"/>
      <c r="F106" s="5"/>
      <c r="G106" s="5"/>
      <c r="H106" s="5"/>
      <c r="I106" s="5"/>
      <c r="J106" s="5"/>
    </row>
    <row r="107" spans="1:10" x14ac:dyDescent="0.75">
      <c r="A107" s="5"/>
      <c r="B107" s="5"/>
      <c r="C107" s="5"/>
      <c r="D107" s="5"/>
      <c r="E107" s="5"/>
      <c r="F107" s="5"/>
      <c r="G107" s="5"/>
      <c r="H107" s="5"/>
      <c r="I107" s="5"/>
      <c r="J107" s="5"/>
    </row>
    <row r="108" spans="1:10" x14ac:dyDescent="0.75">
      <c r="A108" s="5"/>
      <c r="B108" s="5"/>
      <c r="C108" s="5"/>
      <c r="D108" s="5"/>
      <c r="E108" s="5"/>
      <c r="F108" s="5"/>
      <c r="G108" s="5"/>
      <c r="H108" s="5"/>
      <c r="I108" s="5"/>
      <c r="J108" s="5"/>
    </row>
    <row r="109" spans="1:10" x14ac:dyDescent="0.75">
      <c r="A109" s="5"/>
      <c r="B109" s="5"/>
      <c r="C109" s="5"/>
      <c r="D109" s="5"/>
      <c r="E109" s="5"/>
      <c r="F109" s="5"/>
      <c r="G109" s="5"/>
      <c r="H109" s="5"/>
      <c r="I109" s="5"/>
      <c r="J109" s="5"/>
    </row>
    <row r="110" spans="1:10" x14ac:dyDescent="0.75">
      <c r="A110" s="5"/>
      <c r="B110" s="5"/>
      <c r="C110" s="5"/>
      <c r="D110" s="5"/>
      <c r="E110" s="5"/>
      <c r="F110" s="5"/>
      <c r="G110" s="5"/>
      <c r="H110" s="5"/>
      <c r="I110" s="5"/>
      <c r="J110" s="5"/>
    </row>
    <row r="111" spans="1:10" x14ac:dyDescent="0.75">
      <c r="A111" s="5"/>
      <c r="B111" s="5"/>
      <c r="C111" s="5"/>
      <c r="D111" s="5"/>
      <c r="E111" s="5"/>
      <c r="F111" s="5"/>
      <c r="G111" s="5"/>
      <c r="H111" s="5"/>
      <c r="I111" s="5"/>
      <c r="J111" s="5"/>
    </row>
    <row r="112" spans="1:10" x14ac:dyDescent="0.75">
      <c r="A112" s="5"/>
      <c r="B112" s="5"/>
      <c r="C112" s="5"/>
      <c r="D112" s="5"/>
      <c r="E112" s="5"/>
      <c r="F112" s="5"/>
      <c r="G112" s="5"/>
      <c r="H112" s="5"/>
      <c r="I112" s="5"/>
      <c r="J112" s="5"/>
    </row>
    <row r="113" spans="1:10" x14ac:dyDescent="0.75">
      <c r="A113" s="5"/>
      <c r="B113" s="5"/>
      <c r="C113" s="5"/>
      <c r="D113" s="5"/>
      <c r="E113" s="5"/>
      <c r="F113" s="5"/>
      <c r="G113" s="5"/>
      <c r="H113" s="5"/>
      <c r="I113" s="5"/>
      <c r="J113" s="5"/>
    </row>
    <row r="114" spans="1:10" x14ac:dyDescent="0.75">
      <c r="A114" s="5"/>
      <c r="B114" s="5"/>
      <c r="C114" s="5"/>
      <c r="D114" s="5"/>
      <c r="E114" s="5"/>
      <c r="F114" s="5"/>
      <c r="G114" s="5"/>
      <c r="H114" s="5"/>
      <c r="I114" s="5"/>
      <c r="J114" s="5"/>
    </row>
    <row r="115" spans="1:10" x14ac:dyDescent="0.75">
      <c r="A115" s="5"/>
      <c r="B115" s="5"/>
      <c r="C115" s="5"/>
      <c r="D115" s="5"/>
      <c r="E115" s="5"/>
      <c r="F115" s="5"/>
      <c r="G115" s="5"/>
      <c r="H115" s="5"/>
      <c r="I115" s="5"/>
      <c r="J115" s="5"/>
    </row>
    <row r="116" spans="1:10" x14ac:dyDescent="0.75">
      <c r="A116" s="5"/>
      <c r="B116" s="5"/>
      <c r="C116" s="5"/>
      <c r="D116" s="5"/>
      <c r="E116" s="5"/>
      <c r="F116" s="5"/>
      <c r="G116" s="5"/>
      <c r="H116" s="5"/>
      <c r="I116" s="5"/>
      <c r="J116" s="5"/>
    </row>
    <row r="117" spans="1:10" x14ac:dyDescent="0.75">
      <c r="A117" s="5"/>
      <c r="B117" s="5"/>
      <c r="C117" s="5"/>
      <c r="D117" s="5"/>
      <c r="E117" s="5"/>
      <c r="F117" s="5"/>
      <c r="G117" s="5"/>
      <c r="H117" s="5"/>
      <c r="I117" s="5"/>
      <c r="J117" s="5"/>
    </row>
    <row r="118" spans="1:10" x14ac:dyDescent="0.75">
      <c r="A118" s="5"/>
      <c r="B118" s="5"/>
      <c r="C118" s="5"/>
      <c r="D118" s="5"/>
      <c r="E118" s="5"/>
      <c r="F118" s="5"/>
      <c r="G118" s="5"/>
      <c r="H118" s="5"/>
      <c r="I118" s="5"/>
      <c r="J118" s="5"/>
    </row>
    <row r="119" spans="1:10" x14ac:dyDescent="0.75">
      <c r="A119" s="5"/>
      <c r="B119" s="5"/>
      <c r="C119" s="5"/>
      <c r="D119" s="5"/>
      <c r="E119" s="5"/>
      <c r="F119" s="5"/>
      <c r="G119" s="5"/>
      <c r="H119" s="5"/>
      <c r="I119" s="5"/>
      <c r="J119" s="5"/>
    </row>
    <row r="120" spans="1:10" x14ac:dyDescent="0.75">
      <c r="A120" s="5"/>
      <c r="B120" s="5"/>
      <c r="C120" s="5"/>
      <c r="D120" s="5"/>
      <c r="E120" s="5"/>
      <c r="F120" s="5"/>
      <c r="G120" s="5"/>
      <c r="H120" s="5"/>
      <c r="I120" s="5"/>
      <c r="J120" s="5"/>
    </row>
    <row r="121" spans="1:10" x14ac:dyDescent="0.75">
      <c r="A121" s="5"/>
      <c r="B121" s="5"/>
      <c r="C121" s="5"/>
      <c r="D121" s="5"/>
      <c r="E121" s="5"/>
      <c r="F121" s="5"/>
      <c r="G121" s="5"/>
      <c r="H121" s="5"/>
      <c r="I121" s="5"/>
      <c r="J121" s="5"/>
    </row>
    <row r="122" spans="1:10" x14ac:dyDescent="0.75">
      <c r="A122" s="5"/>
      <c r="B122" s="5"/>
      <c r="C122" s="5"/>
      <c r="D122" s="5"/>
      <c r="E122" s="5"/>
      <c r="F122" s="5"/>
      <c r="G122" s="5"/>
      <c r="H122" s="5"/>
      <c r="I122" s="5"/>
      <c r="J122" s="5"/>
    </row>
    <row r="123" spans="1:10" x14ac:dyDescent="0.75">
      <c r="A123" s="5"/>
      <c r="B123" s="5"/>
      <c r="C123" s="5"/>
      <c r="D123" s="5"/>
      <c r="E123" s="5"/>
      <c r="F123" s="5"/>
      <c r="G123" s="5"/>
      <c r="H123" s="5"/>
      <c r="I123" s="5"/>
      <c r="J123" s="5"/>
    </row>
    <row r="124" spans="1:10" x14ac:dyDescent="0.75">
      <c r="A124" s="5"/>
      <c r="B124" s="5"/>
      <c r="C124" s="5"/>
      <c r="D124" s="5"/>
      <c r="E124" s="5"/>
      <c r="F124" s="5"/>
      <c r="G124" s="5"/>
      <c r="H124" s="5"/>
      <c r="I124" s="5"/>
      <c r="J124" s="5"/>
    </row>
    <row r="125" spans="1:10" x14ac:dyDescent="0.75">
      <c r="A125" s="5"/>
      <c r="B125" s="5"/>
      <c r="C125" s="5"/>
      <c r="D125" s="5"/>
      <c r="E125" s="5"/>
      <c r="F125" s="5"/>
      <c r="G125" s="5"/>
      <c r="H125" s="5"/>
      <c r="I125" s="5"/>
      <c r="J125" s="5"/>
    </row>
    <row r="126" spans="1:10" x14ac:dyDescent="0.75">
      <c r="A126" s="5"/>
      <c r="B126" s="5"/>
      <c r="C126" s="5"/>
      <c r="D126" s="5"/>
      <c r="E126" s="5"/>
      <c r="F126" s="5"/>
      <c r="G126" s="5"/>
      <c r="H126" s="5"/>
      <c r="I126" s="5"/>
      <c r="J126" s="5"/>
    </row>
    <row r="127" spans="1:10" x14ac:dyDescent="0.75">
      <c r="A127" s="5"/>
      <c r="B127" s="5"/>
      <c r="C127" s="5"/>
      <c r="D127" s="5"/>
      <c r="E127" s="5"/>
      <c r="F127" s="5"/>
      <c r="G127" s="5"/>
      <c r="H127" s="5"/>
      <c r="I127" s="5"/>
      <c r="J127" s="5"/>
    </row>
    <row r="128" spans="1:10" x14ac:dyDescent="0.75">
      <c r="A128" s="5"/>
      <c r="B128" s="5"/>
      <c r="C128" s="5"/>
      <c r="D128" s="5"/>
      <c r="E128" s="5"/>
      <c r="F128" s="5"/>
      <c r="G128" s="5"/>
      <c r="H128" s="5"/>
      <c r="I128" s="5"/>
      <c r="J128" s="5"/>
    </row>
    <row r="129" spans="1:10" x14ac:dyDescent="0.75">
      <c r="A129" s="5"/>
      <c r="B129" s="5"/>
      <c r="C129" s="5"/>
      <c r="D129" s="5"/>
      <c r="E129" s="5"/>
      <c r="F129" s="5"/>
      <c r="G129" s="5"/>
      <c r="H129" s="5"/>
      <c r="I129" s="5"/>
      <c r="J129" s="5"/>
    </row>
    <row r="130" spans="1:10" x14ac:dyDescent="0.75">
      <c r="A130" s="5"/>
      <c r="B130" s="5"/>
      <c r="C130" s="5"/>
      <c r="D130" s="5"/>
      <c r="E130" s="5"/>
      <c r="F130" s="5"/>
      <c r="G130" s="5"/>
      <c r="H130" s="5"/>
      <c r="I130" s="5"/>
      <c r="J130" s="5"/>
    </row>
    <row r="131" spans="1:10" x14ac:dyDescent="0.75">
      <c r="A131" s="5"/>
      <c r="B131" s="5"/>
      <c r="C131" s="5"/>
      <c r="D131" s="5"/>
      <c r="E131" s="5"/>
      <c r="F131" s="5"/>
      <c r="G131" s="5"/>
      <c r="H131" s="5"/>
      <c r="I131" s="5"/>
      <c r="J131" s="5"/>
    </row>
    <row r="132" spans="1:10" x14ac:dyDescent="0.75">
      <c r="A132" s="5"/>
      <c r="B132" s="5"/>
      <c r="C132" s="5"/>
      <c r="D132" s="5"/>
      <c r="E132" s="5"/>
      <c r="F132" s="5"/>
      <c r="G132" s="5"/>
      <c r="H132" s="5"/>
      <c r="I132" s="5"/>
      <c r="J132" s="5"/>
    </row>
    <row r="133" spans="1:10" x14ac:dyDescent="0.75">
      <c r="A133" s="5"/>
      <c r="B133" s="5"/>
      <c r="C133" s="5"/>
      <c r="D133" s="5"/>
      <c r="E133" s="5"/>
      <c r="F133" s="5"/>
      <c r="G133" s="5"/>
      <c r="H133" s="5"/>
      <c r="I133" s="5"/>
      <c r="J133" s="5"/>
    </row>
    <row r="134" spans="1:10" x14ac:dyDescent="0.75">
      <c r="A134" s="5"/>
      <c r="B134" s="5"/>
      <c r="C134" s="5"/>
      <c r="D134" s="5"/>
      <c r="E134" s="5"/>
      <c r="F134" s="5"/>
      <c r="G134" s="5"/>
      <c r="H134" s="5"/>
      <c r="I134" s="5"/>
      <c r="J134" s="5"/>
    </row>
    <row r="135" spans="1:10" x14ac:dyDescent="0.75">
      <c r="A135" s="5"/>
      <c r="B135" s="5"/>
      <c r="C135" s="5"/>
      <c r="D135" s="5"/>
      <c r="E135" s="5"/>
      <c r="F135" s="5"/>
      <c r="G135" s="5"/>
      <c r="H135" s="5"/>
      <c r="I135" s="5"/>
      <c r="J135" s="5"/>
    </row>
    <row r="136" spans="1:10" x14ac:dyDescent="0.75">
      <c r="A136" s="5"/>
      <c r="B136" s="5"/>
      <c r="C136" s="5"/>
      <c r="D136" s="5"/>
      <c r="E136" s="5"/>
      <c r="F136" s="5"/>
      <c r="G136" s="5"/>
      <c r="H136" s="5"/>
      <c r="I136" s="5"/>
      <c r="J136" s="5"/>
    </row>
    <row r="137" spans="1:10" x14ac:dyDescent="0.75">
      <c r="A137" s="5"/>
      <c r="B137" s="5"/>
      <c r="C137" s="5"/>
      <c r="D137" s="5"/>
      <c r="E137" s="5"/>
      <c r="F137" s="5"/>
      <c r="G137" s="5"/>
      <c r="H137" s="5"/>
      <c r="I137" s="5"/>
      <c r="J137" s="5"/>
    </row>
    <row r="138" spans="1:10" x14ac:dyDescent="0.75">
      <c r="A138" s="5"/>
      <c r="B138" s="5"/>
      <c r="C138" s="5"/>
      <c r="D138" s="5"/>
      <c r="E138" s="5"/>
      <c r="F138" s="5"/>
      <c r="G138" s="5"/>
      <c r="H138" s="5"/>
      <c r="I138" s="5"/>
      <c r="J138" s="5"/>
    </row>
    <row r="139" spans="1:10" x14ac:dyDescent="0.75">
      <c r="A139" s="5"/>
      <c r="B139" s="5"/>
      <c r="C139" s="5"/>
      <c r="D139" s="5"/>
      <c r="E139" s="5"/>
      <c r="F139" s="5"/>
      <c r="G139" s="5"/>
      <c r="H139" s="5"/>
      <c r="I139" s="5"/>
      <c r="J139" s="5"/>
    </row>
    <row r="140" spans="1:10" x14ac:dyDescent="0.75">
      <c r="A140" s="5"/>
      <c r="B140" s="5"/>
      <c r="C140" s="5"/>
      <c r="D140" s="5"/>
      <c r="E140" s="5"/>
      <c r="F140" s="5"/>
      <c r="G140" s="5"/>
      <c r="H140" s="5"/>
      <c r="I140" s="5"/>
      <c r="J140" s="5"/>
    </row>
    <row r="141" spans="1:10" x14ac:dyDescent="0.75">
      <c r="A141" s="5"/>
      <c r="B141" s="5"/>
      <c r="C141" s="5"/>
      <c r="D141" s="5"/>
      <c r="E141" s="5"/>
      <c r="F141" s="5"/>
      <c r="G141" s="5"/>
      <c r="H141" s="5"/>
      <c r="I141" s="5"/>
      <c r="J141" s="5"/>
    </row>
    <row r="142" spans="1:10" x14ac:dyDescent="0.75">
      <c r="A142" s="5"/>
      <c r="B142" s="5"/>
      <c r="C142" s="5"/>
      <c r="D142" s="5"/>
      <c r="E142" s="5"/>
      <c r="F142" s="5"/>
      <c r="G142" s="5"/>
      <c r="H142" s="5"/>
      <c r="I142" s="5"/>
      <c r="J142" s="5"/>
    </row>
    <row r="143" spans="1:10" x14ac:dyDescent="0.75">
      <c r="A143" s="5"/>
      <c r="B143" s="5"/>
      <c r="C143" s="5"/>
      <c r="D143" s="5"/>
      <c r="E143" s="5"/>
      <c r="F143" s="5"/>
      <c r="G143" s="5"/>
      <c r="H143" s="5"/>
      <c r="I143" s="5"/>
      <c r="J143" s="5"/>
    </row>
    <row r="144" spans="1:10" x14ac:dyDescent="0.75">
      <c r="A144" s="5"/>
      <c r="B144" s="5"/>
      <c r="C144" s="5"/>
      <c r="D144" s="5"/>
      <c r="E144" s="5"/>
      <c r="F144" s="5"/>
      <c r="G144" s="5"/>
      <c r="H144" s="5"/>
      <c r="I144" s="5"/>
      <c r="J144" s="5"/>
    </row>
    <row r="145" spans="1:10" x14ac:dyDescent="0.75">
      <c r="A145" s="5"/>
      <c r="B145" s="5"/>
      <c r="C145" s="5"/>
      <c r="D145" s="5"/>
      <c r="E145" s="5"/>
      <c r="F145" s="5"/>
      <c r="G145" s="5"/>
      <c r="H145" s="5"/>
      <c r="I145" s="5"/>
      <c r="J145" s="5"/>
    </row>
    <row r="146" spans="1:10" x14ac:dyDescent="0.75">
      <c r="A146" s="5"/>
      <c r="B146" s="5"/>
      <c r="C146" s="5"/>
      <c r="D146" s="5"/>
      <c r="E146" s="5"/>
      <c r="F146" s="5"/>
      <c r="G146" s="5"/>
      <c r="H146" s="5"/>
      <c r="I146" s="5"/>
      <c r="J146" s="5"/>
    </row>
    <row r="147" spans="1:10" x14ac:dyDescent="0.75">
      <c r="A147" s="5"/>
      <c r="B147" s="5"/>
      <c r="C147" s="5"/>
      <c r="D147" s="5"/>
      <c r="E147" s="5"/>
      <c r="F147" s="5"/>
      <c r="G147" s="5"/>
      <c r="H147" s="5"/>
      <c r="I147" s="5"/>
      <c r="J147" s="5"/>
    </row>
    <row r="148" spans="1:10" x14ac:dyDescent="0.75">
      <c r="A148" s="5"/>
      <c r="B148" s="5"/>
      <c r="C148" s="5"/>
      <c r="D148" s="5"/>
      <c r="E148" s="5"/>
      <c r="F148" s="5"/>
      <c r="G148" s="5"/>
      <c r="H148" s="5"/>
      <c r="I148" s="5"/>
      <c r="J148" s="5"/>
    </row>
    <row r="149" spans="1:10" x14ac:dyDescent="0.75">
      <c r="A149" s="5"/>
      <c r="B149" s="5"/>
      <c r="C149" s="5"/>
      <c r="D149" s="5"/>
      <c r="E149" s="5"/>
      <c r="F149" s="5"/>
      <c r="G149" s="5"/>
      <c r="H149" s="5"/>
      <c r="I149" s="5"/>
      <c r="J149" s="5"/>
    </row>
    <row r="150" spans="1:10" x14ac:dyDescent="0.75">
      <c r="A150" s="5"/>
      <c r="B150" s="5"/>
      <c r="C150" s="5"/>
      <c r="D150" s="5"/>
      <c r="E150" s="5"/>
      <c r="F150" s="5"/>
      <c r="G150" s="5"/>
      <c r="H150" s="5"/>
      <c r="I150" s="5"/>
      <c r="J150" s="5"/>
    </row>
    <row r="151" spans="1:10" x14ac:dyDescent="0.75">
      <c r="A151" s="5"/>
      <c r="B151" s="5"/>
      <c r="C151" s="5"/>
      <c r="D151" s="5"/>
      <c r="E151" s="5"/>
      <c r="F151" s="5"/>
      <c r="G151" s="5"/>
      <c r="H151" s="5"/>
      <c r="I151" s="5"/>
      <c r="J151" s="5"/>
    </row>
    <row r="152" spans="1:10" x14ac:dyDescent="0.75">
      <c r="A152" s="5"/>
      <c r="B152" s="5"/>
      <c r="C152" s="5"/>
      <c r="D152" s="5"/>
      <c r="E152" s="5"/>
      <c r="F152" s="5"/>
      <c r="G152" s="5"/>
      <c r="H152" s="5"/>
      <c r="I152" s="5"/>
      <c r="J152" s="5"/>
    </row>
    <row r="153" spans="1:10" x14ac:dyDescent="0.75">
      <c r="A153" s="5"/>
      <c r="B153" s="5"/>
      <c r="C153" s="5"/>
      <c r="D153" s="5"/>
      <c r="E153" s="5"/>
      <c r="F153" s="5"/>
      <c r="G153" s="5"/>
      <c r="H153" s="5"/>
      <c r="I153" s="5"/>
      <c r="J153" s="5"/>
    </row>
    <row r="154" spans="1:10" x14ac:dyDescent="0.75">
      <c r="A154" s="5"/>
      <c r="B154" s="5"/>
      <c r="C154" s="5"/>
      <c r="D154" s="5"/>
      <c r="E154" s="5"/>
      <c r="F154" s="5"/>
      <c r="G154" s="5"/>
      <c r="H154" s="5"/>
      <c r="I154" s="5"/>
      <c r="J154" s="5"/>
    </row>
    <row r="155" spans="1:10" x14ac:dyDescent="0.75">
      <c r="A155" s="5"/>
      <c r="B155" s="5"/>
      <c r="C155" s="5"/>
      <c r="D155" s="5"/>
      <c r="E155" s="5"/>
      <c r="F155" s="5"/>
      <c r="G155" s="5"/>
      <c r="H155" s="5"/>
      <c r="I155" s="5"/>
      <c r="J155" s="5"/>
    </row>
    <row r="156" spans="1:10" x14ac:dyDescent="0.75">
      <c r="A156" s="5"/>
      <c r="B156" s="5"/>
      <c r="C156" s="5"/>
      <c r="D156" s="5"/>
      <c r="E156" s="5"/>
      <c r="F156" s="5"/>
      <c r="G156" s="5"/>
      <c r="H156" s="5"/>
      <c r="I156" s="5"/>
      <c r="J156" s="5"/>
    </row>
    <row r="157" spans="1:10" x14ac:dyDescent="0.75">
      <c r="A157" s="5"/>
      <c r="B157" s="5"/>
      <c r="C157" s="5"/>
      <c r="D157" s="5"/>
      <c r="E157" s="5"/>
      <c r="F157" s="5"/>
      <c r="G157" s="5"/>
      <c r="H157" s="5"/>
      <c r="I157" s="5"/>
      <c r="J157" s="5"/>
    </row>
    <row r="158" spans="1:10" x14ac:dyDescent="0.75">
      <c r="A158" s="5"/>
      <c r="B158" s="5"/>
      <c r="C158" s="5"/>
      <c r="D158" s="5"/>
      <c r="E158" s="5"/>
      <c r="F158" s="5"/>
      <c r="G158" s="5"/>
      <c r="H158" s="5"/>
      <c r="I158" s="5"/>
      <c r="J158" s="5"/>
    </row>
    <row r="159" spans="1:10" x14ac:dyDescent="0.75">
      <c r="A159" s="5"/>
      <c r="B159" s="5"/>
      <c r="C159" s="5"/>
      <c r="D159" s="5"/>
      <c r="E159" s="5"/>
      <c r="F159" s="5"/>
      <c r="G159" s="5"/>
      <c r="H159" s="5"/>
      <c r="I159" s="5"/>
      <c r="J159" s="5"/>
    </row>
    <row r="160" spans="1:10" x14ac:dyDescent="0.75">
      <c r="A160" s="5"/>
      <c r="B160" s="5"/>
      <c r="C160" s="5"/>
      <c r="D160" s="5"/>
      <c r="E160" s="5"/>
      <c r="F160" s="5"/>
      <c r="G160" s="5"/>
      <c r="H160" s="5"/>
      <c r="I160" s="5"/>
      <c r="J160" s="5"/>
    </row>
    <row r="161" spans="1:10" x14ac:dyDescent="0.75">
      <c r="A161" s="5"/>
      <c r="B161" s="5"/>
      <c r="C161" s="5"/>
      <c r="D161" s="5"/>
      <c r="E161" s="5"/>
      <c r="F161" s="5"/>
      <c r="G161" s="5"/>
      <c r="H161" s="5"/>
      <c r="I161" s="5"/>
      <c r="J161" s="5"/>
    </row>
    <row r="162" spans="1:10" x14ac:dyDescent="0.75">
      <c r="A162" s="5"/>
      <c r="B162" s="5"/>
      <c r="C162" s="5"/>
      <c r="D162" s="5"/>
      <c r="E162" s="5"/>
      <c r="F162" s="5"/>
      <c r="G162" s="5"/>
      <c r="H162" s="5"/>
      <c r="I162" s="5"/>
      <c r="J162" s="5"/>
    </row>
    <row r="163" spans="1:10" x14ac:dyDescent="0.75">
      <c r="A163" s="5"/>
      <c r="B163" s="5"/>
      <c r="C163" s="5"/>
      <c r="D163" s="5"/>
      <c r="E163" s="5"/>
      <c r="F163" s="5"/>
      <c r="G163" s="5"/>
      <c r="H163" s="5"/>
      <c r="I163" s="5"/>
      <c r="J163" s="5"/>
    </row>
    <row r="164" spans="1:10" x14ac:dyDescent="0.75">
      <c r="A164" s="5"/>
      <c r="B164" s="5"/>
      <c r="C164" s="5"/>
      <c r="D164" s="5"/>
      <c r="E164" s="5"/>
      <c r="F164" s="5"/>
      <c r="G164" s="5"/>
      <c r="H164" s="5"/>
      <c r="I164" s="5"/>
      <c r="J164" s="5"/>
    </row>
    <row r="165" spans="1:10" x14ac:dyDescent="0.75">
      <c r="A165" s="5"/>
      <c r="B165" s="5"/>
      <c r="C165" s="5"/>
      <c r="D165" s="5"/>
      <c r="E165" s="5"/>
      <c r="F165" s="5"/>
      <c r="G165" s="5"/>
      <c r="H165" s="5"/>
      <c r="I165" s="5"/>
      <c r="J165" s="5"/>
    </row>
    <row r="166" spans="1:10" x14ac:dyDescent="0.75">
      <c r="A166" s="5"/>
      <c r="B166" s="5"/>
      <c r="C166" s="5"/>
      <c r="D166" s="5"/>
      <c r="E166" s="5"/>
      <c r="F166" s="5"/>
      <c r="G166" s="5"/>
      <c r="H166" s="5"/>
      <c r="I166" s="5"/>
      <c r="J166" s="5"/>
    </row>
    <row r="167" spans="1:10" x14ac:dyDescent="0.75">
      <c r="A167" s="5"/>
      <c r="B167" s="5"/>
      <c r="C167" s="5"/>
      <c r="D167" s="5"/>
      <c r="E167" s="5"/>
      <c r="F167" s="5"/>
      <c r="G167" s="5"/>
      <c r="H167" s="5"/>
      <c r="I167" s="5"/>
      <c r="J167" s="5"/>
    </row>
    <row r="168" spans="1:10" x14ac:dyDescent="0.75">
      <c r="A168" s="5"/>
      <c r="B168" s="5"/>
      <c r="C168" s="5"/>
      <c r="D168" s="5"/>
      <c r="E168" s="5"/>
      <c r="F168" s="5"/>
      <c r="G168" s="5"/>
      <c r="H168" s="5"/>
      <c r="I168" s="5"/>
      <c r="J168" s="5"/>
    </row>
    <row r="169" spans="1:10" x14ac:dyDescent="0.75">
      <c r="A169" s="5"/>
      <c r="B169" s="5"/>
      <c r="C169" s="5"/>
      <c r="D169" s="5"/>
      <c r="E169" s="5"/>
      <c r="F169" s="5"/>
      <c r="G169" s="5"/>
      <c r="H169" s="5"/>
      <c r="I169" s="5"/>
      <c r="J169" s="5"/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workbookViewId="0">
      <selection activeCell="J4" sqref="J4:M4"/>
    </sheetView>
  </sheetViews>
  <sheetFormatPr defaultRowHeight="14.75" x14ac:dyDescent="0.75"/>
  <cols>
    <col min="6" max="6" width="11.26953125" customWidth="1"/>
    <col min="7" max="7" width="11.1796875" customWidth="1"/>
    <col min="8" max="8" width="10.08984375" customWidth="1"/>
    <col min="12" max="12" width="11.953125" customWidth="1"/>
  </cols>
  <sheetData>
    <row r="1" spans="1:14" x14ac:dyDescent="0.75">
      <c r="A1" t="s">
        <v>24</v>
      </c>
      <c r="B1" t="s">
        <v>25</v>
      </c>
    </row>
    <row r="3" spans="1:14" x14ac:dyDescent="0.75">
      <c r="F3" s="43" t="s">
        <v>42</v>
      </c>
      <c r="G3" s="43" t="s">
        <v>42</v>
      </c>
    </row>
    <row r="4" spans="1:14" ht="73.75" x14ac:dyDescent="0.75">
      <c r="F4" s="48" t="s">
        <v>44</v>
      </c>
      <c r="G4" s="48" t="s">
        <v>44</v>
      </c>
      <c r="H4" s="46" t="s">
        <v>45</v>
      </c>
      <c r="I4" s="46" t="s">
        <v>47</v>
      </c>
      <c r="J4" s="46" t="s">
        <v>48</v>
      </c>
      <c r="K4" s="27" t="s">
        <v>46</v>
      </c>
      <c r="L4" s="27" t="s">
        <v>54</v>
      </c>
      <c r="M4" s="27" t="s">
        <v>49</v>
      </c>
    </row>
    <row r="5" spans="1:14" x14ac:dyDescent="0.75">
      <c r="C5" s="30" t="s">
        <v>26</v>
      </c>
      <c r="D5" s="30" t="s">
        <v>27</v>
      </c>
      <c r="F5" s="48"/>
      <c r="G5" s="48"/>
      <c r="H5" s="27"/>
    </row>
    <row r="6" spans="1:14" x14ac:dyDescent="0.75">
      <c r="C6" s="30"/>
      <c r="D6" s="30"/>
      <c r="F6" s="48"/>
      <c r="G6" s="48"/>
    </row>
    <row r="7" spans="1:14" x14ac:dyDescent="0.75">
      <c r="C7">
        <f>15</f>
        <v>15</v>
      </c>
      <c r="D7" s="5">
        <v>2</v>
      </c>
      <c r="F7" s="43">
        <v>16772</v>
      </c>
      <c r="G7" s="43">
        <v>16779</v>
      </c>
      <c r="H7" s="27">
        <f>(F7+G7)/2</f>
        <v>16775.5</v>
      </c>
      <c r="I7" s="27">
        <f>D7/H7</f>
        <v>1.1922148371136479E-4</v>
      </c>
      <c r="J7" s="27">
        <f>C8-C7</f>
        <v>1</v>
      </c>
      <c r="K7" s="27">
        <f>I7*J7</f>
        <v>1.1922148371136479E-4</v>
      </c>
      <c r="L7" s="27">
        <f t="shared" ref="L7:L42" si="0">(C7+C8)/2</f>
        <v>15.5</v>
      </c>
      <c r="M7" s="27">
        <f>I7*L7</f>
        <v>1.8479329975261542E-3</v>
      </c>
      <c r="N7" s="27"/>
    </row>
    <row r="8" spans="1:14" x14ac:dyDescent="0.75">
      <c r="C8">
        <f>C7+1</f>
        <v>16</v>
      </c>
      <c r="D8" s="5">
        <v>28</v>
      </c>
      <c r="F8" s="43">
        <v>16593</v>
      </c>
      <c r="G8" s="43">
        <v>16940</v>
      </c>
      <c r="H8" s="27">
        <f t="shared" ref="H8:H42" si="1">(F8+G8)/2</f>
        <v>16766.5</v>
      </c>
      <c r="I8" s="27">
        <f t="shared" ref="I8:I42" si="2">D8/H8</f>
        <v>1.6699967196493006E-3</v>
      </c>
      <c r="J8" s="27">
        <f t="shared" ref="J8:J42" si="3">C9-C8</f>
        <v>1</v>
      </c>
      <c r="K8" s="27">
        <f t="shared" ref="K8:K42" si="4">I8*J8</f>
        <v>1.6699967196493006E-3</v>
      </c>
      <c r="L8" s="27">
        <f t="shared" si="0"/>
        <v>16.5</v>
      </c>
      <c r="M8" s="27">
        <f t="shared" ref="M8:M42" si="5">I8*L8</f>
        <v>2.7554945874213459E-2</v>
      </c>
      <c r="N8" s="27"/>
    </row>
    <row r="9" spans="1:14" x14ac:dyDescent="0.75">
      <c r="C9">
        <f t="shared" ref="C9:C41" si="6">C8+1</f>
        <v>17</v>
      </c>
      <c r="D9" s="5">
        <v>54</v>
      </c>
      <c r="F9" s="43">
        <v>17141</v>
      </c>
      <c r="G9" s="43">
        <v>16759</v>
      </c>
      <c r="H9" s="27">
        <f t="shared" si="1"/>
        <v>16950</v>
      </c>
      <c r="I9" s="27">
        <f t="shared" si="2"/>
        <v>3.185840707964602E-3</v>
      </c>
      <c r="J9" s="27">
        <f t="shared" si="3"/>
        <v>1</v>
      </c>
      <c r="K9" s="27">
        <f t="shared" si="4"/>
        <v>3.185840707964602E-3</v>
      </c>
      <c r="L9" s="27">
        <f t="shared" si="0"/>
        <v>17.5</v>
      </c>
      <c r="M9" s="27">
        <f t="shared" si="5"/>
        <v>5.5752212389380537E-2</v>
      </c>
      <c r="N9" s="27"/>
    </row>
    <row r="10" spans="1:14" x14ac:dyDescent="0.75">
      <c r="C10">
        <f t="shared" si="6"/>
        <v>18</v>
      </c>
      <c r="D10" s="5">
        <v>141</v>
      </c>
      <c r="F10" s="43">
        <v>17256</v>
      </c>
      <c r="G10" s="43">
        <v>17370</v>
      </c>
      <c r="H10" s="27">
        <f t="shared" si="1"/>
        <v>17313</v>
      </c>
      <c r="I10" s="27">
        <f t="shared" si="2"/>
        <v>8.1441691214694158E-3</v>
      </c>
      <c r="J10" s="27">
        <f t="shared" si="3"/>
        <v>1</v>
      </c>
      <c r="K10" s="27">
        <f t="shared" si="4"/>
        <v>8.1441691214694158E-3</v>
      </c>
      <c r="L10" s="27">
        <f t="shared" si="0"/>
        <v>18.5</v>
      </c>
      <c r="M10" s="27">
        <f t="shared" si="5"/>
        <v>0.15066712874718419</v>
      </c>
      <c r="N10" s="27"/>
    </row>
    <row r="11" spans="1:14" x14ac:dyDescent="0.75">
      <c r="C11">
        <f t="shared" si="6"/>
        <v>19</v>
      </c>
      <c r="D11" s="5">
        <v>269</v>
      </c>
      <c r="F11" s="43">
        <v>17417</v>
      </c>
      <c r="G11" s="43">
        <v>17603</v>
      </c>
      <c r="H11" s="27">
        <f t="shared" si="1"/>
        <v>17510</v>
      </c>
      <c r="I11" s="27">
        <f t="shared" si="2"/>
        <v>1.5362649914334666E-2</v>
      </c>
      <c r="J11" s="27">
        <f t="shared" si="3"/>
        <v>1</v>
      </c>
      <c r="K11" s="27">
        <f t="shared" si="4"/>
        <v>1.5362649914334666E-2</v>
      </c>
      <c r="L11" s="27">
        <f t="shared" si="0"/>
        <v>19.5</v>
      </c>
      <c r="M11" s="27">
        <f t="shared" si="5"/>
        <v>0.299571673329526</v>
      </c>
      <c r="N11" s="27"/>
    </row>
    <row r="12" spans="1:14" x14ac:dyDescent="0.75">
      <c r="C12">
        <f t="shared" si="6"/>
        <v>20</v>
      </c>
      <c r="D12" s="5">
        <v>465</v>
      </c>
      <c r="F12" s="43">
        <v>17587</v>
      </c>
      <c r="G12" s="43">
        <v>17989</v>
      </c>
      <c r="H12" s="27">
        <f t="shared" si="1"/>
        <v>17788</v>
      </c>
      <c r="I12" s="27">
        <f t="shared" si="2"/>
        <v>2.6141218799190465E-2</v>
      </c>
      <c r="J12" s="27">
        <f t="shared" si="3"/>
        <v>1</v>
      </c>
      <c r="K12" s="27">
        <f t="shared" si="4"/>
        <v>2.6141218799190465E-2</v>
      </c>
      <c r="L12" s="27">
        <f t="shared" si="0"/>
        <v>20.5</v>
      </c>
      <c r="M12" s="27">
        <f t="shared" si="5"/>
        <v>0.53589498538340452</v>
      </c>
      <c r="N12" s="27"/>
    </row>
    <row r="13" spans="1:14" x14ac:dyDescent="0.75">
      <c r="C13">
        <f t="shared" si="6"/>
        <v>21</v>
      </c>
      <c r="D13" s="5">
        <v>605</v>
      </c>
      <c r="F13" s="43">
        <v>17537</v>
      </c>
      <c r="G13" s="43">
        <v>18227</v>
      </c>
      <c r="H13" s="27">
        <f t="shared" si="1"/>
        <v>17882</v>
      </c>
      <c r="I13" s="27">
        <f t="shared" si="2"/>
        <v>3.3832904596801251E-2</v>
      </c>
      <c r="J13" s="27">
        <f t="shared" si="3"/>
        <v>1</v>
      </c>
      <c r="K13" s="27">
        <f t="shared" si="4"/>
        <v>3.3832904596801251E-2</v>
      </c>
      <c r="L13" s="27">
        <f t="shared" si="0"/>
        <v>21.5</v>
      </c>
      <c r="M13" s="27">
        <f t="shared" si="5"/>
        <v>0.72740744883122688</v>
      </c>
      <c r="N13" s="27"/>
    </row>
    <row r="14" spans="1:14" x14ac:dyDescent="0.75">
      <c r="C14">
        <f t="shared" si="6"/>
        <v>22</v>
      </c>
      <c r="D14" s="5">
        <v>766</v>
      </c>
      <c r="F14" s="43">
        <v>18023</v>
      </c>
      <c r="G14" s="43">
        <v>18233</v>
      </c>
      <c r="H14" s="27">
        <f t="shared" si="1"/>
        <v>18128</v>
      </c>
      <c r="I14" s="27">
        <f t="shared" si="2"/>
        <v>4.2255075022065311E-2</v>
      </c>
      <c r="J14" s="27">
        <f t="shared" si="3"/>
        <v>1</v>
      </c>
      <c r="K14" s="27">
        <f t="shared" si="4"/>
        <v>4.2255075022065311E-2</v>
      </c>
      <c r="L14" s="27">
        <f t="shared" si="0"/>
        <v>22.5</v>
      </c>
      <c r="M14" s="27">
        <f t="shared" si="5"/>
        <v>0.9507391879964695</v>
      </c>
      <c r="N14" s="27"/>
    </row>
    <row r="15" spans="1:14" x14ac:dyDescent="0.75">
      <c r="C15">
        <f t="shared" si="6"/>
        <v>23</v>
      </c>
      <c r="D15" s="5">
        <v>935</v>
      </c>
      <c r="F15" s="43">
        <v>18568</v>
      </c>
      <c r="G15" s="43">
        <v>18848</v>
      </c>
      <c r="H15" s="27">
        <f t="shared" si="1"/>
        <v>18708</v>
      </c>
      <c r="I15" s="27">
        <f t="shared" si="2"/>
        <v>4.9978618772717552E-2</v>
      </c>
      <c r="J15" s="27">
        <f t="shared" si="3"/>
        <v>1</v>
      </c>
      <c r="K15" s="27">
        <f t="shared" si="4"/>
        <v>4.9978618772717552E-2</v>
      </c>
      <c r="L15" s="27">
        <f t="shared" si="0"/>
        <v>23.5</v>
      </c>
      <c r="M15" s="27">
        <f t="shared" si="5"/>
        <v>1.1744975411588625</v>
      </c>
      <c r="N15" s="27"/>
    </row>
    <row r="16" spans="1:14" x14ac:dyDescent="0.75">
      <c r="C16">
        <f t="shared" si="6"/>
        <v>24</v>
      </c>
      <c r="D16" s="39">
        <v>1171</v>
      </c>
      <c r="F16" s="43">
        <v>19742</v>
      </c>
      <c r="G16" s="43">
        <v>19492</v>
      </c>
      <c r="H16" s="27">
        <f t="shared" si="1"/>
        <v>19617</v>
      </c>
      <c r="I16" s="27">
        <f t="shared" si="2"/>
        <v>5.9693123311413569E-2</v>
      </c>
      <c r="J16" s="27">
        <f t="shared" si="3"/>
        <v>1</v>
      </c>
      <c r="K16" s="27">
        <f t="shared" si="4"/>
        <v>5.9693123311413569E-2</v>
      </c>
      <c r="L16" s="27">
        <f t="shared" si="0"/>
        <v>24.5</v>
      </c>
      <c r="M16" s="27">
        <f t="shared" si="5"/>
        <v>1.4624815211296325</v>
      </c>
      <c r="N16" s="27"/>
    </row>
    <row r="17" spans="3:14" x14ac:dyDescent="0.75">
      <c r="C17">
        <f t="shared" si="6"/>
        <v>25</v>
      </c>
      <c r="D17" s="39">
        <v>1342</v>
      </c>
      <c r="F17" s="43">
        <v>20762</v>
      </c>
      <c r="G17" s="43">
        <v>20709</v>
      </c>
      <c r="H17" s="27">
        <f t="shared" si="1"/>
        <v>20735.5</v>
      </c>
      <c r="I17" s="27">
        <f t="shared" si="2"/>
        <v>6.4719924766704448E-2</v>
      </c>
      <c r="J17" s="27">
        <f t="shared" si="3"/>
        <v>1</v>
      </c>
      <c r="K17" s="27">
        <f t="shared" si="4"/>
        <v>6.4719924766704448E-2</v>
      </c>
      <c r="L17" s="27">
        <f t="shared" si="0"/>
        <v>25.5</v>
      </c>
      <c r="M17" s="27">
        <f t="shared" si="5"/>
        <v>1.6503580815509635</v>
      </c>
      <c r="N17" s="27"/>
    </row>
    <row r="18" spans="3:14" x14ac:dyDescent="0.75">
      <c r="C18">
        <f t="shared" si="6"/>
        <v>26</v>
      </c>
      <c r="D18" s="39">
        <v>1620</v>
      </c>
      <c r="E18" s="5"/>
      <c r="F18" s="43">
        <v>21946</v>
      </c>
      <c r="G18" s="43">
        <v>21842</v>
      </c>
      <c r="H18" s="27">
        <f t="shared" si="1"/>
        <v>21894</v>
      </c>
      <c r="I18" s="27">
        <f t="shared" si="2"/>
        <v>7.3992874760208271E-2</v>
      </c>
      <c r="J18" s="27">
        <f t="shared" si="3"/>
        <v>1</v>
      </c>
      <c r="K18" s="27">
        <f t="shared" si="4"/>
        <v>7.3992874760208271E-2</v>
      </c>
      <c r="L18" s="27">
        <f t="shared" si="0"/>
        <v>26.5</v>
      </c>
      <c r="M18" s="27">
        <f t="shared" si="5"/>
        <v>1.9608111811455191</v>
      </c>
      <c r="N18" s="27"/>
    </row>
    <row r="19" spans="3:14" x14ac:dyDescent="0.75">
      <c r="C19">
        <f t="shared" si="6"/>
        <v>27</v>
      </c>
      <c r="D19" s="39">
        <v>1736</v>
      </c>
      <c r="E19" s="5"/>
      <c r="F19" s="43">
        <v>23169</v>
      </c>
      <c r="G19" s="43">
        <v>22977</v>
      </c>
      <c r="H19" s="27">
        <f t="shared" si="1"/>
        <v>23073</v>
      </c>
      <c r="I19" s="27">
        <f t="shared" si="2"/>
        <v>7.5239457374420324E-2</v>
      </c>
      <c r="J19" s="27">
        <f t="shared" si="3"/>
        <v>1</v>
      </c>
      <c r="K19" s="27">
        <f t="shared" si="4"/>
        <v>7.5239457374420324E-2</v>
      </c>
      <c r="L19" s="27">
        <f t="shared" si="0"/>
        <v>27.5</v>
      </c>
      <c r="M19" s="27">
        <f t="shared" si="5"/>
        <v>2.0690850777965588</v>
      </c>
      <c r="N19" s="27"/>
    </row>
    <row r="20" spans="3:14" x14ac:dyDescent="0.75">
      <c r="C20" s="5">
        <f t="shared" si="6"/>
        <v>28</v>
      </c>
      <c r="D20" s="39">
        <v>2051</v>
      </c>
      <c r="E20" s="5"/>
      <c r="F20" s="43">
        <v>24080</v>
      </c>
      <c r="G20" s="43">
        <v>24204</v>
      </c>
      <c r="H20" s="27">
        <f t="shared" si="1"/>
        <v>24142</v>
      </c>
      <c r="I20" s="27">
        <f t="shared" si="2"/>
        <v>8.4955678899842596E-2</v>
      </c>
      <c r="J20" s="27">
        <f t="shared" si="3"/>
        <v>1</v>
      </c>
      <c r="K20" s="27">
        <f t="shared" si="4"/>
        <v>8.4955678899842596E-2</v>
      </c>
      <c r="L20" s="27">
        <f t="shared" si="0"/>
        <v>28.5</v>
      </c>
      <c r="M20" s="27">
        <f t="shared" si="5"/>
        <v>2.4212368486455138</v>
      </c>
      <c r="N20" s="27"/>
    </row>
    <row r="21" spans="3:14" x14ac:dyDescent="0.75">
      <c r="C21" s="5">
        <f t="shared" si="6"/>
        <v>29</v>
      </c>
      <c r="D21" s="39">
        <v>2387</v>
      </c>
      <c r="E21" s="5"/>
      <c r="F21" s="43">
        <v>25443</v>
      </c>
      <c r="G21" s="43">
        <v>25038</v>
      </c>
      <c r="H21" s="27">
        <f t="shared" si="1"/>
        <v>25240.5</v>
      </c>
      <c r="I21" s="27">
        <f t="shared" si="2"/>
        <v>9.4570234345595375E-2</v>
      </c>
      <c r="J21" s="27">
        <f t="shared" si="3"/>
        <v>1</v>
      </c>
      <c r="K21" s="27">
        <f t="shared" si="4"/>
        <v>9.4570234345595375E-2</v>
      </c>
      <c r="L21" s="27">
        <f t="shared" si="0"/>
        <v>29.5</v>
      </c>
      <c r="M21" s="27">
        <f t="shared" si="5"/>
        <v>2.7898219131950635</v>
      </c>
      <c r="N21" s="27"/>
    </row>
    <row r="22" spans="3:14" x14ac:dyDescent="0.75">
      <c r="C22" s="5">
        <f t="shared" si="6"/>
        <v>30</v>
      </c>
      <c r="D22" s="39">
        <v>2604</v>
      </c>
      <c r="E22" s="5"/>
      <c r="F22" s="43">
        <v>27122</v>
      </c>
      <c r="G22" s="43">
        <v>26291</v>
      </c>
      <c r="H22" s="27">
        <f t="shared" si="1"/>
        <v>26706.5</v>
      </c>
      <c r="I22" s="27">
        <f t="shared" si="2"/>
        <v>9.7504352872896105E-2</v>
      </c>
      <c r="J22" s="27">
        <f t="shared" si="3"/>
        <v>1</v>
      </c>
      <c r="K22" s="27">
        <f t="shared" si="4"/>
        <v>9.7504352872896105E-2</v>
      </c>
      <c r="L22" s="27">
        <f t="shared" si="0"/>
        <v>30.5</v>
      </c>
      <c r="M22" s="27">
        <f t="shared" si="5"/>
        <v>2.9738827626233313</v>
      </c>
      <c r="N22" s="27"/>
    </row>
    <row r="23" spans="3:14" x14ac:dyDescent="0.75">
      <c r="C23" s="5">
        <f t="shared" si="6"/>
        <v>31</v>
      </c>
      <c r="D23" s="39">
        <v>2840</v>
      </c>
      <c r="E23" s="5"/>
      <c r="F23" s="43">
        <v>29210</v>
      </c>
      <c r="G23" s="43">
        <v>27887</v>
      </c>
      <c r="H23" s="27">
        <f t="shared" si="1"/>
        <v>28548.5</v>
      </c>
      <c r="I23" s="27">
        <f t="shared" si="2"/>
        <v>9.9479832565633919E-2</v>
      </c>
      <c r="J23" s="27">
        <f t="shared" si="3"/>
        <v>1</v>
      </c>
      <c r="K23" s="27">
        <f t="shared" si="4"/>
        <v>9.9479832565633919E-2</v>
      </c>
      <c r="L23" s="27">
        <f t="shared" si="0"/>
        <v>31.5</v>
      </c>
      <c r="M23" s="27">
        <f t="shared" si="5"/>
        <v>3.1336147258174685</v>
      </c>
      <c r="N23" s="27"/>
    </row>
    <row r="24" spans="3:14" x14ac:dyDescent="0.75">
      <c r="C24" s="5">
        <f t="shared" si="6"/>
        <v>32</v>
      </c>
      <c r="D24" s="39">
        <v>2975</v>
      </c>
      <c r="E24" s="5"/>
      <c r="F24" s="43">
        <v>30761</v>
      </c>
      <c r="G24" s="43">
        <v>29896</v>
      </c>
      <c r="H24" s="27">
        <f t="shared" si="1"/>
        <v>30328.5</v>
      </c>
      <c r="I24" s="27">
        <f t="shared" si="2"/>
        <v>9.8092553209027808E-2</v>
      </c>
      <c r="J24" s="27">
        <f t="shared" si="3"/>
        <v>1</v>
      </c>
      <c r="K24" s="27">
        <f t="shared" si="4"/>
        <v>9.8092553209027808E-2</v>
      </c>
      <c r="L24" s="27">
        <f t="shared" si="0"/>
        <v>32.5</v>
      </c>
      <c r="M24" s="27">
        <f t="shared" si="5"/>
        <v>3.188007979293404</v>
      </c>
      <c r="N24" s="27"/>
    </row>
    <row r="25" spans="3:14" x14ac:dyDescent="0.75">
      <c r="C25" s="5">
        <f t="shared" si="6"/>
        <v>33</v>
      </c>
      <c r="D25" s="40">
        <v>2990</v>
      </c>
      <c r="E25" s="5"/>
      <c r="F25" s="43">
        <v>32456</v>
      </c>
      <c r="G25" s="43">
        <v>31443</v>
      </c>
      <c r="H25" s="27">
        <f t="shared" si="1"/>
        <v>31949.5</v>
      </c>
      <c r="I25" s="27">
        <f t="shared" si="2"/>
        <v>9.3585189126590404E-2</v>
      </c>
      <c r="J25" s="27">
        <f t="shared" si="3"/>
        <v>1</v>
      </c>
      <c r="K25" s="27">
        <f t="shared" si="4"/>
        <v>9.3585189126590404E-2</v>
      </c>
      <c r="L25" s="27">
        <f t="shared" si="0"/>
        <v>33.5</v>
      </c>
      <c r="M25" s="27">
        <f t="shared" si="5"/>
        <v>3.1351038357407783</v>
      </c>
      <c r="N25" s="27"/>
    </row>
    <row r="26" spans="3:14" x14ac:dyDescent="0.75">
      <c r="C26" s="5">
        <f t="shared" si="6"/>
        <v>34</v>
      </c>
      <c r="D26" s="40">
        <v>2939</v>
      </c>
      <c r="E26" s="5"/>
      <c r="F26" s="43">
        <v>34298</v>
      </c>
      <c r="G26" s="43">
        <v>33024</v>
      </c>
      <c r="H26" s="27">
        <f t="shared" si="1"/>
        <v>33661</v>
      </c>
      <c r="I26" s="27">
        <f t="shared" si="2"/>
        <v>8.7311725736014978E-2</v>
      </c>
      <c r="J26" s="27">
        <f t="shared" si="3"/>
        <v>1</v>
      </c>
      <c r="K26" s="27">
        <f t="shared" si="4"/>
        <v>8.7311725736014978E-2</v>
      </c>
      <c r="L26" s="27">
        <f t="shared" si="0"/>
        <v>34.5</v>
      </c>
      <c r="M26" s="27">
        <f t="shared" si="5"/>
        <v>3.0122545378925167</v>
      </c>
      <c r="N26" s="27"/>
    </row>
    <row r="27" spans="3:14" x14ac:dyDescent="0.75">
      <c r="C27" s="5">
        <f t="shared" si="6"/>
        <v>35</v>
      </c>
      <c r="D27" s="40">
        <v>2856</v>
      </c>
      <c r="E27" s="5"/>
      <c r="F27" s="43">
        <v>36007</v>
      </c>
      <c r="G27" s="43">
        <v>34864</v>
      </c>
      <c r="H27" s="27">
        <f t="shared" si="1"/>
        <v>35435.5</v>
      </c>
      <c r="I27" s="27">
        <f t="shared" si="2"/>
        <v>8.0597141284869694E-2</v>
      </c>
      <c r="J27" s="27">
        <f t="shared" si="3"/>
        <v>1</v>
      </c>
      <c r="K27" s="27">
        <f t="shared" si="4"/>
        <v>8.0597141284869694E-2</v>
      </c>
      <c r="L27" s="27">
        <f t="shared" si="0"/>
        <v>35.5</v>
      </c>
      <c r="M27" s="27">
        <f t="shared" si="5"/>
        <v>2.8611985156128741</v>
      </c>
      <c r="N27" s="27"/>
    </row>
    <row r="28" spans="3:14" x14ac:dyDescent="0.75">
      <c r="C28" s="5">
        <f t="shared" si="6"/>
        <v>36</v>
      </c>
      <c r="D28" s="40">
        <v>2603</v>
      </c>
      <c r="E28" s="5"/>
      <c r="F28" s="43">
        <v>36209</v>
      </c>
      <c r="G28" s="43">
        <v>36470</v>
      </c>
      <c r="H28" s="27">
        <f t="shared" si="1"/>
        <v>36339.5</v>
      </c>
      <c r="I28" s="27">
        <f t="shared" si="2"/>
        <v>7.1630044441998372E-2</v>
      </c>
      <c r="J28" s="27">
        <f t="shared" si="3"/>
        <v>1</v>
      </c>
      <c r="K28" s="27">
        <f t="shared" si="4"/>
        <v>7.1630044441998372E-2</v>
      </c>
      <c r="L28" s="27">
        <f t="shared" si="0"/>
        <v>36.5</v>
      </c>
      <c r="M28" s="27">
        <f t="shared" si="5"/>
        <v>2.6144966221329407</v>
      </c>
      <c r="N28" s="27"/>
    </row>
    <row r="29" spans="3:14" x14ac:dyDescent="0.75">
      <c r="C29" s="5">
        <f t="shared" si="6"/>
        <v>37</v>
      </c>
      <c r="D29" s="40">
        <v>2215</v>
      </c>
      <c r="E29" s="5"/>
      <c r="F29" s="43">
        <v>36323</v>
      </c>
      <c r="G29" s="43">
        <v>36662</v>
      </c>
      <c r="H29" s="27">
        <f t="shared" si="1"/>
        <v>36492.5</v>
      </c>
      <c r="I29" s="27">
        <f t="shared" si="2"/>
        <v>6.0697403576077273E-2</v>
      </c>
      <c r="J29" s="27">
        <f t="shared" si="3"/>
        <v>1</v>
      </c>
      <c r="K29" s="27">
        <f t="shared" si="4"/>
        <v>6.0697403576077273E-2</v>
      </c>
      <c r="L29" s="27">
        <f t="shared" si="0"/>
        <v>37.5</v>
      </c>
      <c r="M29" s="27">
        <f t="shared" si="5"/>
        <v>2.2761526341028979</v>
      </c>
      <c r="N29" s="27"/>
    </row>
    <row r="30" spans="3:14" x14ac:dyDescent="0.75">
      <c r="C30" s="5">
        <f t="shared" si="6"/>
        <v>38</v>
      </c>
      <c r="D30" s="40">
        <v>1868</v>
      </c>
      <c r="E30" s="5"/>
      <c r="F30" s="43">
        <v>36561</v>
      </c>
      <c r="G30" s="43">
        <v>36735</v>
      </c>
      <c r="H30" s="27">
        <f t="shared" si="1"/>
        <v>36648</v>
      </c>
      <c r="I30" s="27">
        <f t="shared" si="2"/>
        <v>5.0971403623662953E-2</v>
      </c>
      <c r="J30" s="27">
        <f t="shared" si="3"/>
        <v>1</v>
      </c>
      <c r="K30" s="27">
        <f t="shared" si="4"/>
        <v>5.0971403623662953E-2</v>
      </c>
      <c r="L30" s="27">
        <f t="shared" si="0"/>
        <v>38.5</v>
      </c>
      <c r="M30" s="27">
        <f t="shared" si="5"/>
        <v>1.9623990395110238</v>
      </c>
      <c r="N30" s="27"/>
    </row>
    <row r="31" spans="3:14" x14ac:dyDescent="0.75">
      <c r="C31" s="5">
        <f t="shared" si="6"/>
        <v>39</v>
      </c>
      <c r="D31" s="40">
        <v>1466</v>
      </c>
      <c r="E31" s="5"/>
      <c r="F31" s="43">
        <v>36424</v>
      </c>
      <c r="G31" s="43">
        <v>36970</v>
      </c>
      <c r="H31" s="27">
        <f t="shared" si="1"/>
        <v>36697</v>
      </c>
      <c r="I31" s="27">
        <f t="shared" si="2"/>
        <v>3.9948769654195165E-2</v>
      </c>
      <c r="J31" s="27">
        <f t="shared" si="3"/>
        <v>1</v>
      </c>
      <c r="K31" s="27">
        <f t="shared" si="4"/>
        <v>3.9948769654195165E-2</v>
      </c>
      <c r="L31" s="27">
        <f t="shared" si="0"/>
        <v>39.5</v>
      </c>
      <c r="M31" s="27">
        <f t="shared" si="5"/>
        <v>1.5779764013407089</v>
      </c>
      <c r="N31" s="27"/>
    </row>
    <row r="32" spans="3:14" x14ac:dyDescent="0.75">
      <c r="C32" s="5">
        <f t="shared" si="6"/>
        <v>40</v>
      </c>
      <c r="D32" s="40">
        <v>1070</v>
      </c>
      <c r="E32" s="5"/>
      <c r="F32" s="43">
        <v>36888</v>
      </c>
      <c r="G32" s="43">
        <v>36794</v>
      </c>
      <c r="H32" s="27">
        <f t="shared" si="1"/>
        <v>36841</v>
      </c>
      <c r="I32" s="27">
        <f t="shared" si="2"/>
        <v>2.9043728454710784E-2</v>
      </c>
      <c r="J32" s="27">
        <f t="shared" si="3"/>
        <v>1</v>
      </c>
      <c r="K32" s="27">
        <f t="shared" si="4"/>
        <v>2.9043728454710784E-2</v>
      </c>
      <c r="L32" s="27">
        <f t="shared" si="0"/>
        <v>40.5</v>
      </c>
      <c r="M32" s="27">
        <f t="shared" si="5"/>
        <v>1.1762710024157867</v>
      </c>
      <c r="N32" s="27"/>
    </row>
    <row r="33" spans="2:14" x14ac:dyDescent="0.75">
      <c r="C33" s="5">
        <f t="shared" si="6"/>
        <v>41</v>
      </c>
      <c r="D33" s="40">
        <v>770</v>
      </c>
      <c r="E33" s="5"/>
      <c r="F33" s="43">
        <v>36380</v>
      </c>
      <c r="G33" s="43">
        <v>37324</v>
      </c>
      <c r="H33" s="27">
        <f t="shared" si="1"/>
        <v>36852</v>
      </c>
      <c r="I33" s="27">
        <f t="shared" si="2"/>
        <v>2.0894388364267883E-2</v>
      </c>
      <c r="J33" s="27">
        <f t="shared" si="3"/>
        <v>1</v>
      </c>
      <c r="K33" s="27">
        <f t="shared" si="4"/>
        <v>2.0894388364267883E-2</v>
      </c>
      <c r="L33" s="27">
        <f t="shared" si="0"/>
        <v>41.5</v>
      </c>
      <c r="M33" s="27">
        <f t="shared" si="5"/>
        <v>0.86711711711711714</v>
      </c>
      <c r="N33" s="27"/>
    </row>
    <row r="34" spans="2:14" x14ac:dyDescent="0.75">
      <c r="C34" s="5">
        <f t="shared" si="6"/>
        <v>42</v>
      </c>
      <c r="D34" s="40">
        <v>478</v>
      </c>
      <c r="E34" s="5"/>
      <c r="F34" s="43">
        <v>35944</v>
      </c>
      <c r="G34" s="43">
        <v>36773</v>
      </c>
      <c r="H34" s="27">
        <f t="shared" si="1"/>
        <v>36358.5</v>
      </c>
      <c r="I34" s="27">
        <f t="shared" si="2"/>
        <v>1.3146856993550339E-2</v>
      </c>
      <c r="J34" s="27">
        <f t="shared" si="3"/>
        <v>1</v>
      </c>
      <c r="K34" s="27">
        <f t="shared" si="4"/>
        <v>1.3146856993550339E-2</v>
      </c>
      <c r="L34" s="27">
        <f t="shared" si="0"/>
        <v>42.5</v>
      </c>
      <c r="M34" s="27">
        <f t="shared" si="5"/>
        <v>0.55874142222588941</v>
      </c>
      <c r="N34" s="27"/>
    </row>
    <row r="35" spans="2:14" x14ac:dyDescent="0.75">
      <c r="C35" s="5">
        <f t="shared" si="6"/>
        <v>43</v>
      </c>
      <c r="D35" s="40">
        <v>250</v>
      </c>
      <c r="E35" s="5"/>
      <c r="F35" s="43">
        <v>36429</v>
      </c>
      <c r="G35" s="43">
        <v>36263</v>
      </c>
      <c r="H35" s="27">
        <f t="shared" si="1"/>
        <v>36346</v>
      </c>
      <c r="I35" s="27">
        <f t="shared" si="2"/>
        <v>6.8783359929565843E-3</v>
      </c>
      <c r="J35" s="27">
        <f t="shared" si="3"/>
        <v>1</v>
      </c>
      <c r="K35" s="27">
        <f t="shared" si="4"/>
        <v>6.8783359929565843E-3</v>
      </c>
      <c r="L35" s="27">
        <f t="shared" si="0"/>
        <v>43.5</v>
      </c>
      <c r="M35" s="27">
        <f t="shared" si="5"/>
        <v>0.29920761569361143</v>
      </c>
      <c r="N35" s="27"/>
    </row>
    <row r="36" spans="2:14" x14ac:dyDescent="0.75">
      <c r="C36" s="5">
        <f t="shared" si="6"/>
        <v>44</v>
      </c>
      <c r="D36" s="40">
        <v>146</v>
      </c>
      <c r="E36" s="5"/>
      <c r="F36" s="43">
        <v>36215</v>
      </c>
      <c r="G36" s="43">
        <v>36737</v>
      </c>
      <c r="H36" s="27">
        <f t="shared" si="1"/>
        <v>36476</v>
      </c>
      <c r="I36" s="27">
        <f t="shared" si="2"/>
        <v>4.0026318675293344E-3</v>
      </c>
      <c r="J36" s="27">
        <f t="shared" si="3"/>
        <v>1</v>
      </c>
      <c r="K36" s="27">
        <f t="shared" si="4"/>
        <v>4.0026318675293344E-3</v>
      </c>
      <c r="L36" s="27">
        <f t="shared" si="0"/>
        <v>44.5</v>
      </c>
      <c r="M36" s="27">
        <f t="shared" si="5"/>
        <v>0.17811711810505537</v>
      </c>
      <c r="N36" s="27"/>
    </row>
    <row r="37" spans="2:14" x14ac:dyDescent="0.75">
      <c r="C37" s="5">
        <f t="shared" si="6"/>
        <v>45</v>
      </c>
      <c r="D37" s="40">
        <v>86</v>
      </c>
      <c r="E37" s="5"/>
      <c r="F37" s="43">
        <v>36931</v>
      </c>
      <c r="G37" s="43">
        <v>36582</v>
      </c>
      <c r="H37" s="27">
        <f t="shared" si="1"/>
        <v>36756.5</v>
      </c>
      <c r="I37" s="27">
        <f t="shared" si="2"/>
        <v>2.3397222260008433E-3</v>
      </c>
      <c r="J37" s="27">
        <f t="shared" si="3"/>
        <v>1</v>
      </c>
      <c r="K37" s="27">
        <f t="shared" si="4"/>
        <v>2.3397222260008433E-3</v>
      </c>
      <c r="L37" s="27">
        <f t="shared" si="0"/>
        <v>45.5</v>
      </c>
      <c r="M37" s="27">
        <f t="shared" si="5"/>
        <v>0.10645736128303837</v>
      </c>
      <c r="N37" s="27"/>
    </row>
    <row r="38" spans="2:14" x14ac:dyDescent="0.75">
      <c r="C38" s="5">
        <f t="shared" si="6"/>
        <v>46</v>
      </c>
      <c r="D38" s="40">
        <v>45</v>
      </c>
      <c r="E38" s="5"/>
      <c r="F38" s="43">
        <v>34516</v>
      </c>
      <c r="G38" s="43">
        <v>37277</v>
      </c>
      <c r="H38" s="27">
        <f t="shared" si="1"/>
        <v>35896.5</v>
      </c>
      <c r="I38" s="27">
        <f t="shared" si="2"/>
        <v>1.2536041118214867E-3</v>
      </c>
      <c r="J38" s="27">
        <f t="shared" si="3"/>
        <v>1</v>
      </c>
      <c r="K38" s="27">
        <f t="shared" si="4"/>
        <v>1.2536041118214867E-3</v>
      </c>
      <c r="L38" s="27">
        <f t="shared" si="0"/>
        <v>46.5</v>
      </c>
      <c r="M38" s="27">
        <f t="shared" si="5"/>
        <v>5.829259119969913E-2</v>
      </c>
      <c r="N38" s="27"/>
    </row>
    <row r="39" spans="2:14" x14ac:dyDescent="0.75">
      <c r="C39" s="5">
        <f t="shared" si="6"/>
        <v>47</v>
      </c>
      <c r="D39" s="40">
        <v>11</v>
      </c>
      <c r="E39" s="5"/>
      <c r="F39" s="43">
        <v>33803</v>
      </c>
      <c r="G39" s="43">
        <v>34905</v>
      </c>
      <c r="H39" s="27">
        <f t="shared" si="1"/>
        <v>34354</v>
      </c>
      <c r="I39" s="27">
        <f t="shared" si="2"/>
        <v>3.2019561040926822E-4</v>
      </c>
      <c r="J39" s="27">
        <f t="shared" si="3"/>
        <v>1</v>
      </c>
      <c r="K39" s="27">
        <f t="shared" si="4"/>
        <v>3.2019561040926822E-4</v>
      </c>
      <c r="L39" s="27">
        <f t="shared" si="0"/>
        <v>47.5</v>
      </c>
      <c r="M39" s="27">
        <f t="shared" si="5"/>
        <v>1.520929149444024E-2</v>
      </c>
      <c r="N39" s="27"/>
    </row>
    <row r="40" spans="2:14" x14ac:dyDescent="0.75">
      <c r="C40" s="5">
        <f t="shared" si="6"/>
        <v>48</v>
      </c>
      <c r="D40" s="40">
        <v>8</v>
      </c>
      <c r="F40" s="43">
        <v>33138</v>
      </c>
      <c r="G40" s="43">
        <v>34185</v>
      </c>
      <c r="H40" s="27">
        <f t="shared" si="1"/>
        <v>33661.5</v>
      </c>
      <c r="I40" s="27">
        <f t="shared" si="2"/>
        <v>2.3766023498655734E-4</v>
      </c>
      <c r="J40" s="27">
        <f t="shared" si="3"/>
        <v>1</v>
      </c>
      <c r="K40" s="27">
        <f t="shared" si="4"/>
        <v>2.3766023498655734E-4</v>
      </c>
      <c r="L40" s="27">
        <f t="shared" si="0"/>
        <v>48.5</v>
      </c>
      <c r="M40" s="27">
        <f t="shared" si="5"/>
        <v>1.1526521396848032E-2</v>
      </c>
      <c r="N40" s="27"/>
    </row>
    <row r="41" spans="2:14" x14ac:dyDescent="0.75">
      <c r="C41" s="5">
        <f t="shared" si="6"/>
        <v>49</v>
      </c>
      <c r="D41" s="40">
        <v>6</v>
      </c>
      <c r="F41" s="43">
        <v>32331</v>
      </c>
      <c r="G41" s="43">
        <v>33480</v>
      </c>
      <c r="H41" s="27">
        <f t="shared" si="1"/>
        <v>32905.5</v>
      </c>
      <c r="I41" s="27">
        <f t="shared" si="2"/>
        <v>1.8234033824132744E-4</v>
      </c>
      <c r="J41" s="27">
        <f t="shared" si="3"/>
        <v>1</v>
      </c>
      <c r="K41" s="27">
        <f t="shared" si="4"/>
        <v>1.8234033824132744E-4</v>
      </c>
      <c r="L41" s="27">
        <f t="shared" si="0"/>
        <v>49.5</v>
      </c>
      <c r="M41" s="27">
        <f t="shared" si="5"/>
        <v>9.0258467429457073E-3</v>
      </c>
      <c r="N41" s="27"/>
    </row>
    <row r="42" spans="2:14" x14ac:dyDescent="0.75">
      <c r="B42" t="s">
        <v>28</v>
      </c>
      <c r="C42" s="31">
        <v>50</v>
      </c>
      <c r="D42" s="40">
        <v>19</v>
      </c>
      <c r="F42" s="45">
        <f>SUM(F43:F47)</f>
        <v>150830</v>
      </c>
      <c r="G42" s="45">
        <f>SUM(G43:G47)</f>
        <v>156017</v>
      </c>
      <c r="H42" s="27">
        <f t="shared" si="1"/>
        <v>153423.5</v>
      </c>
      <c r="I42" s="27">
        <f t="shared" si="2"/>
        <v>1.2384022004451731E-4</v>
      </c>
      <c r="J42" s="27">
        <f t="shared" si="3"/>
        <v>5</v>
      </c>
      <c r="K42" s="27">
        <f t="shared" si="4"/>
        <v>6.1920110022258652E-4</v>
      </c>
      <c r="L42" s="27">
        <f t="shared" si="0"/>
        <v>52.5</v>
      </c>
      <c r="M42" s="27">
        <f t="shared" si="5"/>
        <v>6.5016115523371587E-3</v>
      </c>
      <c r="N42" s="27"/>
    </row>
    <row r="43" spans="2:14" x14ac:dyDescent="0.75">
      <c r="C43" s="27">
        <v>55</v>
      </c>
      <c r="F43" s="43">
        <v>31710</v>
      </c>
      <c r="G43" s="43">
        <v>32704</v>
      </c>
      <c r="I43" s="27"/>
      <c r="J43" s="27"/>
      <c r="K43" s="27"/>
      <c r="L43" s="27"/>
      <c r="M43" s="27"/>
      <c r="N43" s="27"/>
    </row>
    <row r="44" spans="2:14" x14ac:dyDescent="0.75">
      <c r="D44" s="44">
        <f>SUM(D7:D43)</f>
        <v>41817</v>
      </c>
      <c r="F44" s="43">
        <v>30228</v>
      </c>
      <c r="G44" s="43">
        <v>32082</v>
      </c>
      <c r="I44" s="45">
        <f>SUM(I7:I43)</f>
        <v>1.4921027091015737</v>
      </c>
      <c r="J44" s="27"/>
      <c r="K44" s="45">
        <f>SUM(K7:K43)</f>
        <v>1.4925980699817518</v>
      </c>
      <c r="L44" s="27"/>
      <c r="M44" s="45">
        <f>SUM(M7:M43)</f>
        <v>46.299282233465767</v>
      </c>
      <c r="N44" s="27"/>
    </row>
    <row r="45" spans="2:14" x14ac:dyDescent="0.75">
      <c r="F45" s="43">
        <v>30259</v>
      </c>
      <c r="G45" s="43">
        <v>30582</v>
      </c>
      <c r="I45" s="27"/>
      <c r="J45" s="27"/>
      <c r="K45" s="27"/>
      <c r="L45" s="27"/>
      <c r="M45" s="27"/>
      <c r="N45" s="27"/>
    </row>
    <row r="46" spans="2:14" x14ac:dyDescent="0.75">
      <c r="F46" s="43">
        <v>29888</v>
      </c>
      <c r="G46" s="43">
        <v>30523</v>
      </c>
    </row>
    <row r="47" spans="2:14" x14ac:dyDescent="0.75">
      <c r="F47" s="43">
        <v>28745</v>
      </c>
      <c r="G47" s="43">
        <v>30126</v>
      </c>
    </row>
    <row r="51" spans="1:8" x14ac:dyDescent="0.75">
      <c r="A51" t="s">
        <v>29</v>
      </c>
    </row>
    <row r="53" spans="1:8" x14ac:dyDescent="0.75">
      <c r="A53" t="s">
        <v>30</v>
      </c>
    </row>
    <row r="55" spans="1:8" x14ac:dyDescent="0.75">
      <c r="A55" t="s">
        <v>31</v>
      </c>
      <c r="F55" s="45">
        <f>K44</f>
        <v>1.4925980699817518</v>
      </c>
      <c r="G55" s="47">
        <v>1.49</v>
      </c>
      <c r="H55" s="27" t="s">
        <v>51</v>
      </c>
    </row>
    <row r="56" spans="1:8" x14ac:dyDescent="0.75">
      <c r="A56" t="s">
        <v>32</v>
      </c>
      <c r="F56" s="45">
        <f>M44/I44</f>
        <v>31.0295544341874</v>
      </c>
      <c r="G56" s="47">
        <v>31</v>
      </c>
      <c r="H56" s="27" t="s">
        <v>52</v>
      </c>
    </row>
    <row r="57" spans="1:8" x14ac:dyDescent="0.75">
      <c r="A57" t="s">
        <v>33</v>
      </c>
      <c r="F57" s="45">
        <f>D44/(('da sito Istat'!C108+'da sito Istat'!F108)/2)</f>
        <v>9.473733932775388E-3</v>
      </c>
      <c r="G57" s="47" t="s">
        <v>50</v>
      </c>
      <c r="H57" s="27" t="s">
        <v>53</v>
      </c>
    </row>
    <row r="59" spans="1:8" x14ac:dyDescent="0.75">
      <c r="A59" t="s">
        <v>34</v>
      </c>
    </row>
  </sheetData>
  <mergeCells count="2">
    <mergeCell ref="F4:F6"/>
    <mergeCell ref="G4:G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8"/>
  <sheetViews>
    <sheetView topLeftCell="A94" workbookViewId="0">
      <selection activeCell="I6" sqref="I6"/>
    </sheetView>
  </sheetViews>
  <sheetFormatPr defaultRowHeight="14.75" x14ac:dyDescent="0.75"/>
  <cols>
    <col min="3" max="3" width="12.36328125" customWidth="1"/>
    <col min="4" max="4" width="12.31640625" customWidth="1"/>
  </cols>
  <sheetData>
    <row r="2" spans="1:6" x14ac:dyDescent="0.75">
      <c r="A2" t="s">
        <v>43</v>
      </c>
    </row>
    <row r="4" spans="1:6" x14ac:dyDescent="0.75">
      <c r="A4" s="41" t="s">
        <v>35</v>
      </c>
      <c r="B4" s="49" t="s">
        <v>36</v>
      </c>
      <c r="C4" s="42" t="s">
        <v>37</v>
      </c>
      <c r="D4" s="49" t="s">
        <v>35</v>
      </c>
      <c r="E4" s="49" t="s">
        <v>36</v>
      </c>
      <c r="F4" s="42" t="s">
        <v>37</v>
      </c>
    </row>
    <row r="5" spans="1:6" ht="14.75" customHeight="1" x14ac:dyDescent="0.75">
      <c r="A5" s="41"/>
      <c r="B5" s="49"/>
      <c r="C5" s="42" t="s">
        <v>38</v>
      </c>
      <c r="D5" s="49"/>
      <c r="E5" s="49"/>
      <c r="F5" s="42" t="s">
        <v>38</v>
      </c>
    </row>
    <row r="6" spans="1:6" x14ac:dyDescent="0.75">
      <c r="A6" s="41"/>
      <c r="B6" s="49"/>
      <c r="C6" s="42" t="s">
        <v>39</v>
      </c>
      <c r="D6" s="49"/>
      <c r="E6" s="49"/>
      <c r="F6" s="42" t="s">
        <v>39</v>
      </c>
    </row>
    <row r="7" spans="1:6" x14ac:dyDescent="0.75">
      <c r="A7" s="41">
        <v>0</v>
      </c>
      <c r="B7" s="41">
        <v>20396</v>
      </c>
      <c r="C7" s="41">
        <v>41960</v>
      </c>
      <c r="D7" s="41">
        <v>0</v>
      </c>
      <c r="E7" s="41">
        <v>20053</v>
      </c>
      <c r="F7" s="41">
        <v>41397</v>
      </c>
    </row>
    <row r="8" spans="1:6" x14ac:dyDescent="0.75">
      <c r="A8" s="41">
        <v>1</v>
      </c>
      <c r="B8" s="41">
        <v>20460</v>
      </c>
      <c r="C8" s="41">
        <v>42126</v>
      </c>
      <c r="D8" s="41">
        <v>1</v>
      </c>
      <c r="E8" s="41">
        <v>20683</v>
      </c>
      <c r="F8" s="41">
        <v>42566</v>
      </c>
    </row>
    <row r="9" spans="1:6" x14ac:dyDescent="0.75">
      <c r="A9" s="41">
        <v>2</v>
      </c>
      <c r="B9" s="41">
        <v>20170</v>
      </c>
      <c r="C9" s="41">
        <v>41732</v>
      </c>
      <c r="D9" s="41">
        <v>2</v>
      </c>
      <c r="E9" s="41">
        <v>20528</v>
      </c>
      <c r="F9" s="41">
        <v>42314</v>
      </c>
    </row>
    <row r="10" spans="1:6" x14ac:dyDescent="0.75">
      <c r="A10" s="41">
        <v>3</v>
      </c>
      <c r="B10" s="41">
        <v>19851</v>
      </c>
      <c r="C10" s="41">
        <v>41025</v>
      </c>
      <c r="D10" s="41">
        <v>3</v>
      </c>
      <c r="E10" s="41">
        <v>20282</v>
      </c>
      <c r="F10" s="41">
        <v>41942</v>
      </c>
    </row>
    <row r="11" spans="1:6" x14ac:dyDescent="0.75">
      <c r="A11" s="41">
        <v>4</v>
      </c>
      <c r="B11" s="41">
        <v>19575</v>
      </c>
      <c r="C11" s="41">
        <v>40350</v>
      </c>
      <c r="D11" s="41">
        <v>4</v>
      </c>
      <c r="E11" s="41">
        <v>19963</v>
      </c>
      <c r="F11" s="41">
        <v>41256</v>
      </c>
    </row>
    <row r="12" spans="1:6" x14ac:dyDescent="0.75">
      <c r="A12" s="41">
        <v>5</v>
      </c>
      <c r="B12" s="41">
        <v>19340</v>
      </c>
      <c r="C12" s="41">
        <v>39732</v>
      </c>
      <c r="D12" s="41">
        <v>5</v>
      </c>
      <c r="E12" s="41">
        <v>19692</v>
      </c>
      <c r="F12" s="41">
        <v>40512</v>
      </c>
    </row>
    <row r="13" spans="1:6" x14ac:dyDescent="0.75">
      <c r="A13" s="41">
        <v>6</v>
      </c>
      <c r="B13" s="41">
        <v>18719</v>
      </c>
      <c r="C13" s="41">
        <v>38626</v>
      </c>
      <c r="D13" s="41">
        <v>6</v>
      </c>
      <c r="E13" s="41">
        <v>19404</v>
      </c>
      <c r="F13" s="41">
        <v>39871</v>
      </c>
    </row>
    <row r="14" spans="1:6" x14ac:dyDescent="0.75">
      <c r="A14" s="41">
        <v>7</v>
      </c>
      <c r="B14" s="41">
        <v>18704</v>
      </c>
      <c r="C14" s="41">
        <v>38587</v>
      </c>
      <c r="D14" s="41">
        <v>7</v>
      </c>
      <c r="E14" s="41">
        <v>18796</v>
      </c>
      <c r="F14" s="41">
        <v>38810</v>
      </c>
    </row>
    <row r="15" spans="1:6" x14ac:dyDescent="0.75">
      <c r="A15" s="41">
        <v>8</v>
      </c>
      <c r="B15" s="41">
        <v>18593</v>
      </c>
      <c r="C15" s="41">
        <v>38225</v>
      </c>
      <c r="D15" s="41">
        <v>8</v>
      </c>
      <c r="E15" s="41">
        <v>18749</v>
      </c>
      <c r="F15" s="41">
        <v>38745</v>
      </c>
    </row>
    <row r="16" spans="1:6" x14ac:dyDescent="0.75">
      <c r="A16" s="41">
        <v>9</v>
      </c>
      <c r="B16" s="41">
        <v>18555</v>
      </c>
      <c r="C16" s="41">
        <v>38460</v>
      </c>
      <c r="D16" s="41">
        <v>9</v>
      </c>
      <c r="E16" s="41">
        <v>18691</v>
      </c>
      <c r="F16" s="41">
        <v>38434</v>
      </c>
    </row>
    <row r="17" spans="1:6" x14ac:dyDescent="0.75">
      <c r="A17" s="41">
        <v>10</v>
      </c>
      <c r="B17" s="41">
        <v>17963</v>
      </c>
      <c r="C17" s="41">
        <v>36751</v>
      </c>
      <c r="D17" s="41">
        <v>10</v>
      </c>
      <c r="E17" s="41">
        <v>18661</v>
      </c>
      <c r="F17" s="41">
        <v>38773</v>
      </c>
    </row>
    <row r="18" spans="1:6" x14ac:dyDescent="0.75">
      <c r="A18" s="41">
        <v>11</v>
      </c>
      <c r="B18" s="41">
        <v>17393</v>
      </c>
      <c r="C18" s="41">
        <v>36246</v>
      </c>
      <c r="D18" s="41">
        <v>11</v>
      </c>
      <c r="E18" s="41">
        <v>18087</v>
      </c>
      <c r="F18" s="41">
        <v>37033</v>
      </c>
    </row>
    <row r="19" spans="1:6" x14ac:dyDescent="0.75">
      <c r="A19" s="41">
        <v>12</v>
      </c>
      <c r="B19" s="41">
        <v>17403</v>
      </c>
      <c r="C19" s="41">
        <v>36010</v>
      </c>
      <c r="D19" s="41">
        <v>12</v>
      </c>
      <c r="E19" s="41">
        <v>17518</v>
      </c>
      <c r="F19" s="41">
        <v>36526</v>
      </c>
    </row>
    <row r="20" spans="1:6" x14ac:dyDescent="0.75">
      <c r="A20" s="41">
        <v>13</v>
      </c>
      <c r="B20" s="41">
        <v>17101</v>
      </c>
      <c r="C20" s="41">
        <v>35215</v>
      </c>
      <c r="D20" s="41">
        <v>13</v>
      </c>
      <c r="E20" s="41">
        <v>17553</v>
      </c>
      <c r="F20" s="41">
        <v>36302</v>
      </c>
    </row>
    <row r="21" spans="1:6" x14ac:dyDescent="0.75">
      <c r="A21" s="41">
        <v>14</v>
      </c>
      <c r="B21" s="41">
        <v>16598</v>
      </c>
      <c r="C21" s="41">
        <v>34545</v>
      </c>
      <c r="D21" s="41">
        <v>14</v>
      </c>
      <c r="E21" s="41">
        <v>17246</v>
      </c>
      <c r="F21" s="41">
        <v>35573</v>
      </c>
    </row>
    <row r="22" spans="1:6" x14ac:dyDescent="0.75">
      <c r="A22" s="41">
        <v>15</v>
      </c>
      <c r="B22" s="41">
        <v>16772</v>
      </c>
      <c r="C22" s="41">
        <v>34695</v>
      </c>
      <c r="D22" s="41">
        <v>15</v>
      </c>
      <c r="E22" s="41">
        <v>16779</v>
      </c>
      <c r="F22" s="41">
        <v>34908</v>
      </c>
    </row>
    <row r="23" spans="1:6" x14ac:dyDescent="0.75">
      <c r="A23" s="41">
        <v>16</v>
      </c>
      <c r="B23" s="41">
        <v>16593</v>
      </c>
      <c r="C23" s="41">
        <v>34753</v>
      </c>
      <c r="D23" s="41">
        <v>16</v>
      </c>
      <c r="E23" s="41">
        <v>16940</v>
      </c>
      <c r="F23" s="41">
        <v>35089</v>
      </c>
    </row>
    <row r="24" spans="1:6" x14ac:dyDescent="0.75">
      <c r="A24" s="41">
        <v>17</v>
      </c>
      <c r="B24" s="41">
        <v>17141</v>
      </c>
      <c r="C24" s="41">
        <v>35497</v>
      </c>
      <c r="D24" s="41">
        <v>17</v>
      </c>
      <c r="E24" s="41">
        <v>16759</v>
      </c>
      <c r="F24" s="41">
        <v>35246</v>
      </c>
    </row>
    <row r="25" spans="1:6" x14ac:dyDescent="0.75">
      <c r="A25" s="41">
        <v>18</v>
      </c>
      <c r="B25" s="41">
        <v>17256</v>
      </c>
      <c r="C25" s="41">
        <v>36166</v>
      </c>
      <c r="D25" s="41">
        <v>18</v>
      </c>
      <c r="E25" s="41">
        <v>17370</v>
      </c>
      <c r="F25" s="41">
        <v>36146</v>
      </c>
    </row>
    <row r="26" spans="1:6" x14ac:dyDescent="0.75">
      <c r="A26" s="41">
        <v>19</v>
      </c>
      <c r="B26" s="41">
        <v>17417</v>
      </c>
      <c r="C26" s="41">
        <v>36370</v>
      </c>
      <c r="D26" s="41">
        <v>19</v>
      </c>
      <c r="E26" s="41">
        <v>17603</v>
      </c>
      <c r="F26" s="41">
        <v>36867</v>
      </c>
    </row>
    <row r="27" spans="1:6" x14ac:dyDescent="0.75">
      <c r="A27" s="41">
        <v>20</v>
      </c>
      <c r="B27" s="41">
        <v>17587</v>
      </c>
      <c r="C27" s="41">
        <v>36185</v>
      </c>
      <c r="D27" s="41">
        <v>20</v>
      </c>
      <c r="E27" s="41">
        <v>17989</v>
      </c>
      <c r="F27" s="41">
        <v>37251</v>
      </c>
    </row>
    <row r="28" spans="1:6" x14ac:dyDescent="0.75">
      <c r="A28" s="41">
        <v>21</v>
      </c>
      <c r="B28" s="41">
        <v>17537</v>
      </c>
      <c r="C28" s="41">
        <v>36438</v>
      </c>
      <c r="D28" s="41">
        <v>21</v>
      </c>
      <c r="E28" s="41">
        <v>18227</v>
      </c>
      <c r="F28" s="41">
        <v>37245</v>
      </c>
    </row>
    <row r="29" spans="1:6" x14ac:dyDescent="0.75">
      <c r="A29" s="41">
        <v>22</v>
      </c>
      <c r="B29" s="41">
        <v>18023</v>
      </c>
      <c r="C29" s="41">
        <v>36660</v>
      </c>
      <c r="D29" s="41">
        <v>22</v>
      </c>
      <c r="E29" s="41">
        <v>18233</v>
      </c>
      <c r="F29" s="41">
        <v>37693</v>
      </c>
    </row>
    <row r="30" spans="1:6" x14ac:dyDescent="0.75">
      <c r="A30" s="41">
        <v>23</v>
      </c>
      <c r="B30" s="41">
        <v>18568</v>
      </c>
      <c r="C30" s="41">
        <v>37441</v>
      </c>
      <c r="D30" s="41">
        <v>23</v>
      </c>
      <c r="E30" s="41">
        <v>18848</v>
      </c>
      <c r="F30" s="41">
        <v>38039</v>
      </c>
    </row>
    <row r="31" spans="1:6" x14ac:dyDescent="0.75">
      <c r="A31" s="41">
        <v>24</v>
      </c>
      <c r="B31" s="41">
        <v>19742</v>
      </c>
      <c r="C31" s="41">
        <v>39872</v>
      </c>
      <c r="D31" s="41">
        <v>24</v>
      </c>
      <c r="E31" s="41">
        <v>19492</v>
      </c>
      <c r="F31" s="41">
        <v>39028</v>
      </c>
    </row>
    <row r="32" spans="1:6" x14ac:dyDescent="0.75">
      <c r="A32" s="41">
        <v>25</v>
      </c>
      <c r="B32" s="41">
        <v>20762</v>
      </c>
      <c r="C32" s="41">
        <v>41786</v>
      </c>
      <c r="D32" s="41">
        <v>25</v>
      </c>
      <c r="E32" s="41">
        <v>20709</v>
      </c>
      <c r="F32" s="41">
        <v>41695</v>
      </c>
    </row>
    <row r="33" spans="1:6" x14ac:dyDescent="0.75">
      <c r="A33" s="41">
        <v>26</v>
      </c>
      <c r="B33" s="41">
        <v>21946</v>
      </c>
      <c r="C33" s="41">
        <v>44021</v>
      </c>
      <c r="D33" s="41">
        <v>26</v>
      </c>
      <c r="E33" s="41">
        <v>21842</v>
      </c>
      <c r="F33" s="41">
        <v>43695</v>
      </c>
    </row>
    <row r="34" spans="1:6" x14ac:dyDescent="0.75">
      <c r="A34" s="41">
        <v>27</v>
      </c>
      <c r="B34" s="41">
        <v>23169</v>
      </c>
      <c r="C34" s="41">
        <v>46647</v>
      </c>
      <c r="D34" s="41">
        <v>27</v>
      </c>
      <c r="E34" s="41">
        <v>22977</v>
      </c>
      <c r="F34" s="41">
        <v>45898</v>
      </c>
    </row>
    <row r="35" spans="1:6" x14ac:dyDescent="0.75">
      <c r="A35" s="41">
        <v>28</v>
      </c>
      <c r="B35" s="41">
        <v>24080</v>
      </c>
      <c r="C35" s="41">
        <v>48459</v>
      </c>
      <c r="D35" s="41">
        <v>28</v>
      </c>
      <c r="E35" s="41">
        <v>24204</v>
      </c>
      <c r="F35" s="41">
        <v>48560</v>
      </c>
    </row>
    <row r="36" spans="1:6" x14ac:dyDescent="0.75">
      <c r="A36" s="41">
        <v>29</v>
      </c>
      <c r="B36" s="41">
        <v>25443</v>
      </c>
      <c r="C36" s="41">
        <v>51225</v>
      </c>
      <c r="D36" s="41">
        <v>29</v>
      </c>
      <c r="E36" s="41">
        <v>25038</v>
      </c>
      <c r="F36" s="41">
        <v>50192</v>
      </c>
    </row>
    <row r="37" spans="1:6" x14ac:dyDescent="0.75">
      <c r="A37" s="41">
        <v>30</v>
      </c>
      <c r="B37" s="41">
        <v>27122</v>
      </c>
      <c r="C37" s="41">
        <v>54511</v>
      </c>
      <c r="D37" s="41">
        <v>30</v>
      </c>
      <c r="E37" s="41">
        <v>26291</v>
      </c>
      <c r="F37" s="41">
        <v>52869</v>
      </c>
    </row>
    <row r="38" spans="1:6" x14ac:dyDescent="0.75">
      <c r="A38" s="41">
        <v>31</v>
      </c>
      <c r="B38" s="41">
        <v>29210</v>
      </c>
      <c r="C38" s="41">
        <v>59055</v>
      </c>
      <c r="D38" s="41">
        <v>31</v>
      </c>
      <c r="E38" s="41">
        <v>27887</v>
      </c>
      <c r="F38" s="41">
        <v>55907</v>
      </c>
    </row>
    <row r="39" spans="1:6" x14ac:dyDescent="0.75">
      <c r="A39" s="41">
        <v>32</v>
      </c>
      <c r="B39" s="41">
        <v>30761</v>
      </c>
      <c r="C39" s="41">
        <v>62145</v>
      </c>
      <c r="D39" s="41">
        <v>32</v>
      </c>
      <c r="E39" s="41">
        <v>29896</v>
      </c>
      <c r="F39" s="41">
        <v>60279</v>
      </c>
    </row>
    <row r="40" spans="1:6" x14ac:dyDescent="0.75">
      <c r="A40" s="41">
        <v>33</v>
      </c>
      <c r="B40" s="41">
        <v>32456</v>
      </c>
      <c r="C40" s="41">
        <v>65896</v>
      </c>
      <c r="D40" s="41">
        <v>33</v>
      </c>
      <c r="E40" s="41">
        <v>31443</v>
      </c>
      <c r="F40" s="41">
        <v>63349</v>
      </c>
    </row>
    <row r="41" spans="1:6" x14ac:dyDescent="0.75">
      <c r="A41" s="41">
        <v>34</v>
      </c>
      <c r="B41" s="41">
        <v>34298</v>
      </c>
      <c r="C41" s="41">
        <v>69672</v>
      </c>
      <c r="D41" s="41">
        <v>34</v>
      </c>
      <c r="E41" s="41">
        <v>33024</v>
      </c>
      <c r="F41" s="41">
        <v>66959</v>
      </c>
    </row>
    <row r="42" spans="1:6" x14ac:dyDescent="0.75">
      <c r="A42" s="41">
        <v>35</v>
      </c>
      <c r="B42" s="41">
        <v>36007</v>
      </c>
      <c r="C42" s="41">
        <v>73587</v>
      </c>
      <c r="D42" s="41">
        <v>35</v>
      </c>
      <c r="E42" s="41">
        <v>34864</v>
      </c>
      <c r="F42" s="41">
        <v>70625</v>
      </c>
    </row>
    <row r="43" spans="1:6" x14ac:dyDescent="0.75">
      <c r="A43" s="41">
        <v>36</v>
      </c>
      <c r="B43" s="41">
        <v>36209</v>
      </c>
      <c r="C43" s="41">
        <v>73610</v>
      </c>
      <c r="D43" s="41">
        <v>36</v>
      </c>
      <c r="E43" s="41">
        <v>36470</v>
      </c>
      <c r="F43" s="41">
        <v>74369</v>
      </c>
    </row>
    <row r="44" spans="1:6" x14ac:dyDescent="0.75">
      <c r="A44" s="41">
        <v>37</v>
      </c>
      <c r="B44" s="41">
        <v>36323</v>
      </c>
      <c r="C44" s="41">
        <v>74246</v>
      </c>
      <c r="D44" s="41">
        <v>37</v>
      </c>
      <c r="E44" s="41">
        <v>36662</v>
      </c>
      <c r="F44" s="41">
        <v>74364</v>
      </c>
    </row>
    <row r="45" spans="1:6" x14ac:dyDescent="0.75">
      <c r="A45" s="41">
        <v>38</v>
      </c>
      <c r="B45" s="41">
        <v>36561</v>
      </c>
      <c r="C45" s="41">
        <v>74832</v>
      </c>
      <c r="D45" s="41">
        <v>38</v>
      </c>
      <c r="E45" s="41">
        <v>36735</v>
      </c>
      <c r="F45" s="41">
        <v>74882</v>
      </c>
    </row>
    <row r="46" spans="1:6" x14ac:dyDescent="0.75">
      <c r="A46" s="41">
        <v>39</v>
      </c>
      <c r="B46" s="41">
        <v>36424</v>
      </c>
      <c r="C46" s="41">
        <v>73995</v>
      </c>
      <c r="D46" s="41">
        <v>39</v>
      </c>
      <c r="E46" s="41">
        <v>36970</v>
      </c>
      <c r="F46" s="41">
        <v>75411</v>
      </c>
    </row>
    <row r="47" spans="1:6" x14ac:dyDescent="0.75">
      <c r="A47" s="41">
        <v>40</v>
      </c>
      <c r="B47" s="41">
        <v>36888</v>
      </c>
      <c r="C47" s="41">
        <v>75041</v>
      </c>
      <c r="D47" s="41">
        <v>40</v>
      </c>
      <c r="E47" s="41">
        <v>36794</v>
      </c>
      <c r="F47" s="41">
        <v>74502</v>
      </c>
    </row>
    <row r="48" spans="1:6" x14ac:dyDescent="0.75">
      <c r="A48" s="41">
        <v>41</v>
      </c>
      <c r="B48" s="41">
        <v>36380</v>
      </c>
      <c r="C48" s="41">
        <v>74541</v>
      </c>
      <c r="D48" s="41">
        <v>41</v>
      </c>
      <c r="E48" s="41">
        <v>37324</v>
      </c>
      <c r="F48" s="41">
        <v>75591</v>
      </c>
    </row>
    <row r="49" spans="1:6" x14ac:dyDescent="0.75">
      <c r="A49" s="41">
        <v>42</v>
      </c>
      <c r="B49" s="41">
        <v>35944</v>
      </c>
      <c r="C49" s="41">
        <v>73525</v>
      </c>
      <c r="D49" s="41">
        <v>42</v>
      </c>
      <c r="E49" s="41">
        <v>36773</v>
      </c>
      <c r="F49" s="41">
        <v>74981</v>
      </c>
    </row>
    <row r="50" spans="1:6" x14ac:dyDescent="0.75">
      <c r="A50" s="41">
        <v>43</v>
      </c>
      <c r="B50" s="41">
        <v>36429</v>
      </c>
      <c r="C50" s="41">
        <v>74457</v>
      </c>
      <c r="D50" s="41">
        <v>43</v>
      </c>
      <c r="E50" s="41">
        <v>36263</v>
      </c>
      <c r="F50" s="41">
        <v>73871</v>
      </c>
    </row>
    <row r="51" spans="1:6" x14ac:dyDescent="0.75">
      <c r="A51" s="41">
        <v>44</v>
      </c>
      <c r="B51" s="41">
        <v>36215</v>
      </c>
      <c r="C51" s="41">
        <v>73737</v>
      </c>
      <c r="D51" s="41">
        <v>44</v>
      </c>
      <c r="E51" s="41">
        <v>36737</v>
      </c>
      <c r="F51" s="41">
        <v>74765</v>
      </c>
    </row>
    <row r="52" spans="1:6" x14ac:dyDescent="0.75">
      <c r="A52" s="41">
        <v>45</v>
      </c>
      <c r="B52" s="41">
        <v>36931</v>
      </c>
      <c r="C52" s="41">
        <v>74977</v>
      </c>
      <c r="D52" s="41">
        <v>45</v>
      </c>
      <c r="E52" s="41">
        <v>36582</v>
      </c>
      <c r="F52" s="41">
        <v>74082</v>
      </c>
    </row>
    <row r="53" spans="1:6" x14ac:dyDescent="0.75">
      <c r="A53" s="41">
        <v>46</v>
      </c>
      <c r="B53" s="41">
        <v>34516</v>
      </c>
      <c r="C53" s="41">
        <v>69970</v>
      </c>
      <c r="D53" s="41">
        <v>46</v>
      </c>
      <c r="E53" s="41">
        <v>37277</v>
      </c>
      <c r="F53" s="41">
        <v>75339</v>
      </c>
    </row>
    <row r="54" spans="1:6" x14ac:dyDescent="0.75">
      <c r="A54" s="41">
        <v>47</v>
      </c>
      <c r="B54" s="41">
        <v>33803</v>
      </c>
      <c r="C54" s="41">
        <v>67763</v>
      </c>
      <c r="D54" s="41">
        <v>47</v>
      </c>
      <c r="E54" s="41">
        <v>34905</v>
      </c>
      <c r="F54" s="41">
        <v>70323</v>
      </c>
    </row>
    <row r="55" spans="1:6" x14ac:dyDescent="0.75">
      <c r="A55" s="41">
        <v>48</v>
      </c>
      <c r="B55" s="41">
        <v>33138</v>
      </c>
      <c r="C55" s="41">
        <v>66292</v>
      </c>
      <c r="D55" s="41">
        <v>48</v>
      </c>
      <c r="E55" s="41">
        <v>34185</v>
      </c>
      <c r="F55" s="41">
        <v>68099</v>
      </c>
    </row>
    <row r="56" spans="1:6" x14ac:dyDescent="0.75">
      <c r="A56" s="41">
        <v>49</v>
      </c>
      <c r="B56" s="41">
        <v>32331</v>
      </c>
      <c r="C56" s="41">
        <v>64409</v>
      </c>
      <c r="D56" s="41">
        <v>49</v>
      </c>
      <c r="E56" s="41">
        <v>33480</v>
      </c>
      <c r="F56" s="41">
        <v>66553</v>
      </c>
    </row>
    <row r="57" spans="1:6" x14ac:dyDescent="0.75">
      <c r="A57" s="41">
        <v>50</v>
      </c>
      <c r="B57" s="41">
        <v>31710</v>
      </c>
      <c r="C57" s="41">
        <v>62926</v>
      </c>
      <c r="D57" s="41">
        <v>50</v>
      </c>
      <c r="E57" s="41">
        <v>32704</v>
      </c>
      <c r="F57" s="41">
        <v>64717</v>
      </c>
    </row>
    <row r="58" spans="1:6" x14ac:dyDescent="0.75">
      <c r="A58" s="41">
        <v>51</v>
      </c>
      <c r="B58" s="41">
        <v>30228</v>
      </c>
      <c r="C58" s="41">
        <v>59885</v>
      </c>
      <c r="D58" s="41">
        <v>51</v>
      </c>
      <c r="E58" s="41">
        <v>32082</v>
      </c>
      <c r="F58" s="41">
        <v>63206</v>
      </c>
    </row>
    <row r="59" spans="1:6" x14ac:dyDescent="0.75">
      <c r="A59" s="41">
        <v>52</v>
      </c>
      <c r="B59" s="41">
        <v>30259</v>
      </c>
      <c r="C59" s="41">
        <v>59732</v>
      </c>
      <c r="D59" s="41">
        <v>52</v>
      </c>
      <c r="E59" s="41">
        <v>30582</v>
      </c>
      <c r="F59" s="41">
        <v>60178</v>
      </c>
    </row>
    <row r="60" spans="1:6" x14ac:dyDescent="0.75">
      <c r="A60" s="41">
        <v>53</v>
      </c>
      <c r="B60" s="41">
        <v>29888</v>
      </c>
      <c r="C60" s="41">
        <v>58990</v>
      </c>
      <c r="D60" s="41">
        <v>53</v>
      </c>
      <c r="E60" s="41">
        <v>30523</v>
      </c>
      <c r="F60" s="41">
        <v>59978</v>
      </c>
    </row>
    <row r="61" spans="1:6" x14ac:dyDescent="0.75">
      <c r="A61" s="41">
        <v>54</v>
      </c>
      <c r="B61" s="41">
        <v>28745</v>
      </c>
      <c r="C61" s="41">
        <v>56517</v>
      </c>
      <c r="D61" s="41">
        <v>54</v>
      </c>
      <c r="E61" s="41">
        <v>30126</v>
      </c>
      <c r="F61" s="41">
        <v>59149</v>
      </c>
    </row>
    <row r="62" spans="1:6" x14ac:dyDescent="0.75">
      <c r="A62" s="41">
        <v>55</v>
      </c>
      <c r="B62" s="41">
        <v>28449</v>
      </c>
      <c r="C62" s="41">
        <v>55214</v>
      </c>
      <c r="D62" s="41">
        <v>55</v>
      </c>
      <c r="E62" s="41">
        <v>28996</v>
      </c>
      <c r="F62" s="41">
        <v>56694</v>
      </c>
    </row>
    <row r="63" spans="1:6" x14ac:dyDescent="0.75">
      <c r="A63" s="41">
        <v>56</v>
      </c>
      <c r="B63" s="41">
        <v>27143</v>
      </c>
      <c r="C63" s="41">
        <v>52854</v>
      </c>
      <c r="D63" s="41">
        <v>56</v>
      </c>
      <c r="E63" s="41">
        <v>28653</v>
      </c>
      <c r="F63" s="41">
        <v>55272</v>
      </c>
    </row>
    <row r="64" spans="1:6" x14ac:dyDescent="0.75">
      <c r="A64" s="41">
        <v>57</v>
      </c>
      <c r="B64" s="41">
        <v>27219</v>
      </c>
      <c r="C64" s="41">
        <v>52253</v>
      </c>
      <c r="D64" s="41">
        <v>57</v>
      </c>
      <c r="E64" s="41">
        <v>27281</v>
      </c>
      <c r="F64" s="41">
        <v>52899</v>
      </c>
    </row>
    <row r="65" spans="1:6" x14ac:dyDescent="0.75">
      <c r="A65" s="41">
        <v>58</v>
      </c>
      <c r="B65" s="41">
        <v>26747</v>
      </c>
      <c r="C65" s="41">
        <v>51760</v>
      </c>
      <c r="D65" s="41">
        <v>58</v>
      </c>
      <c r="E65" s="41">
        <v>27392</v>
      </c>
      <c r="F65" s="41">
        <v>52329</v>
      </c>
    </row>
    <row r="66" spans="1:6" x14ac:dyDescent="0.75">
      <c r="A66" s="41">
        <v>59</v>
      </c>
      <c r="B66" s="41">
        <v>28261</v>
      </c>
      <c r="C66" s="41">
        <v>54414</v>
      </c>
      <c r="D66" s="41">
        <v>59</v>
      </c>
      <c r="E66" s="41">
        <v>26877</v>
      </c>
      <c r="F66" s="41">
        <v>51773</v>
      </c>
    </row>
    <row r="67" spans="1:6" x14ac:dyDescent="0.75">
      <c r="A67" s="41">
        <v>60</v>
      </c>
      <c r="B67" s="41">
        <v>28593</v>
      </c>
      <c r="C67" s="41">
        <v>55221</v>
      </c>
      <c r="D67" s="41">
        <v>60</v>
      </c>
      <c r="E67" s="41">
        <v>28334</v>
      </c>
      <c r="F67" s="41">
        <v>54348</v>
      </c>
    </row>
    <row r="68" spans="1:6" x14ac:dyDescent="0.75">
      <c r="A68" s="41">
        <v>61</v>
      </c>
      <c r="B68" s="41">
        <v>30246</v>
      </c>
      <c r="C68" s="41">
        <v>58357</v>
      </c>
      <c r="D68" s="41">
        <v>61</v>
      </c>
      <c r="E68" s="41">
        <v>28619</v>
      </c>
      <c r="F68" s="41">
        <v>55088</v>
      </c>
    </row>
    <row r="69" spans="1:6" x14ac:dyDescent="0.75">
      <c r="A69" s="41">
        <v>62</v>
      </c>
      <c r="B69" s="41">
        <v>29919</v>
      </c>
      <c r="C69" s="41">
        <v>58313</v>
      </c>
      <c r="D69" s="41">
        <v>62</v>
      </c>
      <c r="E69" s="41">
        <v>30270</v>
      </c>
      <c r="F69" s="41">
        <v>58178</v>
      </c>
    </row>
    <row r="70" spans="1:6" x14ac:dyDescent="0.75">
      <c r="A70" s="41">
        <v>63</v>
      </c>
      <c r="B70" s="41">
        <v>30791</v>
      </c>
      <c r="C70" s="41">
        <v>59398</v>
      </c>
      <c r="D70" s="41">
        <v>63</v>
      </c>
      <c r="E70" s="41">
        <v>29901</v>
      </c>
      <c r="F70" s="41">
        <v>58094</v>
      </c>
    </row>
    <row r="71" spans="1:6" x14ac:dyDescent="0.75">
      <c r="A71" s="41">
        <v>64</v>
      </c>
      <c r="B71" s="41">
        <v>22024</v>
      </c>
      <c r="C71" s="41">
        <v>42120</v>
      </c>
      <c r="D71" s="41">
        <v>64</v>
      </c>
      <c r="E71" s="41">
        <v>30726</v>
      </c>
      <c r="F71" s="41">
        <v>59115</v>
      </c>
    </row>
    <row r="72" spans="1:6" x14ac:dyDescent="0.75">
      <c r="A72" s="41">
        <v>65</v>
      </c>
      <c r="B72" s="41">
        <v>24519</v>
      </c>
      <c r="C72" s="41">
        <v>47122</v>
      </c>
      <c r="D72" s="41">
        <v>65</v>
      </c>
      <c r="E72" s="41">
        <v>22020</v>
      </c>
      <c r="F72" s="41">
        <v>41910</v>
      </c>
    </row>
    <row r="73" spans="1:6" x14ac:dyDescent="0.75">
      <c r="A73" s="41">
        <v>66</v>
      </c>
      <c r="B73" s="41">
        <v>24535</v>
      </c>
      <c r="C73" s="41">
        <v>47038</v>
      </c>
      <c r="D73" s="41">
        <v>66</v>
      </c>
      <c r="E73" s="41">
        <v>24416</v>
      </c>
      <c r="F73" s="41">
        <v>46768</v>
      </c>
    </row>
    <row r="74" spans="1:6" x14ac:dyDescent="0.75">
      <c r="A74" s="41">
        <v>67</v>
      </c>
      <c r="B74" s="41">
        <v>24428</v>
      </c>
      <c r="C74" s="41">
        <v>46603</v>
      </c>
      <c r="D74" s="41">
        <v>67</v>
      </c>
      <c r="E74" s="41">
        <v>24426</v>
      </c>
      <c r="F74" s="41">
        <v>46678</v>
      </c>
    </row>
    <row r="75" spans="1:6" x14ac:dyDescent="0.75">
      <c r="A75" s="41">
        <v>68</v>
      </c>
      <c r="B75" s="41">
        <v>25122</v>
      </c>
      <c r="C75" s="41">
        <v>47845</v>
      </c>
      <c r="D75" s="41">
        <v>68</v>
      </c>
      <c r="E75" s="41">
        <v>24289</v>
      </c>
      <c r="F75" s="41">
        <v>46142</v>
      </c>
    </row>
    <row r="76" spans="1:6" x14ac:dyDescent="0.75">
      <c r="A76" s="41">
        <v>69</v>
      </c>
      <c r="B76" s="41">
        <v>27754</v>
      </c>
      <c r="C76" s="41">
        <v>52008</v>
      </c>
      <c r="D76" s="41">
        <v>69</v>
      </c>
      <c r="E76" s="41">
        <v>24964</v>
      </c>
      <c r="F76" s="41">
        <v>47391</v>
      </c>
    </row>
    <row r="77" spans="1:6" x14ac:dyDescent="0.75">
      <c r="A77" s="41">
        <v>70</v>
      </c>
      <c r="B77" s="41">
        <v>27417</v>
      </c>
      <c r="C77" s="41">
        <v>51298</v>
      </c>
      <c r="D77" s="41">
        <v>70</v>
      </c>
      <c r="E77" s="41">
        <v>27578</v>
      </c>
      <c r="F77" s="41">
        <v>51449</v>
      </c>
    </row>
    <row r="78" spans="1:6" x14ac:dyDescent="0.75">
      <c r="A78" s="41">
        <v>71</v>
      </c>
      <c r="B78" s="41">
        <v>27599</v>
      </c>
      <c r="C78" s="41">
        <v>51424</v>
      </c>
      <c r="D78" s="41">
        <v>71</v>
      </c>
      <c r="E78" s="41">
        <v>27217</v>
      </c>
      <c r="F78" s="41">
        <v>50662</v>
      </c>
    </row>
    <row r="79" spans="1:6" x14ac:dyDescent="0.75">
      <c r="A79" s="41">
        <v>72</v>
      </c>
      <c r="B79" s="41">
        <v>25074</v>
      </c>
      <c r="C79" s="41">
        <v>46803</v>
      </c>
      <c r="D79" s="41">
        <v>72</v>
      </c>
      <c r="E79" s="41">
        <v>27327</v>
      </c>
      <c r="F79" s="41">
        <v>50704</v>
      </c>
    </row>
    <row r="80" spans="1:6" x14ac:dyDescent="0.75">
      <c r="A80" s="41">
        <v>73</v>
      </c>
      <c r="B80" s="41">
        <v>23561</v>
      </c>
      <c r="C80" s="41">
        <v>42938</v>
      </c>
      <c r="D80" s="41">
        <v>73</v>
      </c>
      <c r="E80" s="41">
        <v>24835</v>
      </c>
      <c r="F80" s="41">
        <v>46102</v>
      </c>
    </row>
    <row r="81" spans="1:6" x14ac:dyDescent="0.75">
      <c r="A81" s="41">
        <v>74</v>
      </c>
      <c r="B81" s="41">
        <v>24775</v>
      </c>
      <c r="C81" s="41">
        <v>45268</v>
      </c>
      <c r="D81" s="41">
        <v>74</v>
      </c>
      <c r="E81" s="41">
        <v>23234</v>
      </c>
      <c r="F81" s="41">
        <v>42121</v>
      </c>
    </row>
    <row r="82" spans="1:6" x14ac:dyDescent="0.75">
      <c r="A82" s="41">
        <v>75</v>
      </c>
      <c r="B82" s="41">
        <v>24401</v>
      </c>
      <c r="C82" s="41">
        <v>44062</v>
      </c>
      <c r="D82" s="41">
        <v>75</v>
      </c>
      <c r="E82" s="41">
        <v>24428</v>
      </c>
      <c r="F82" s="41">
        <v>44386</v>
      </c>
    </row>
    <row r="83" spans="1:6" x14ac:dyDescent="0.75">
      <c r="A83" s="41">
        <v>76</v>
      </c>
      <c r="B83" s="41">
        <v>22894</v>
      </c>
      <c r="C83" s="41">
        <v>41186</v>
      </c>
      <c r="D83" s="41">
        <v>76</v>
      </c>
      <c r="E83" s="41">
        <v>24015</v>
      </c>
      <c r="F83" s="41">
        <v>43032</v>
      </c>
    </row>
    <row r="84" spans="1:6" x14ac:dyDescent="0.75">
      <c r="A84" s="41">
        <v>77</v>
      </c>
      <c r="B84" s="41">
        <v>21822</v>
      </c>
      <c r="C84" s="41">
        <v>38619</v>
      </c>
      <c r="D84" s="41">
        <v>77</v>
      </c>
      <c r="E84" s="41">
        <v>22469</v>
      </c>
      <c r="F84" s="41">
        <v>40139</v>
      </c>
    </row>
    <row r="85" spans="1:6" x14ac:dyDescent="0.75">
      <c r="A85" s="41">
        <v>78</v>
      </c>
      <c r="B85" s="41">
        <v>22237</v>
      </c>
      <c r="C85" s="41">
        <v>38536</v>
      </c>
      <c r="D85" s="41">
        <v>78</v>
      </c>
      <c r="E85" s="41">
        <v>21364</v>
      </c>
      <c r="F85" s="41">
        <v>37477</v>
      </c>
    </row>
    <row r="86" spans="1:6" x14ac:dyDescent="0.75">
      <c r="A86" s="41">
        <v>79</v>
      </c>
      <c r="B86" s="41">
        <v>22647</v>
      </c>
      <c r="C86" s="41">
        <v>38765</v>
      </c>
      <c r="D86" s="41">
        <v>79</v>
      </c>
      <c r="E86" s="41">
        <v>21676</v>
      </c>
      <c r="F86" s="41">
        <v>37229</v>
      </c>
    </row>
    <row r="87" spans="1:6" x14ac:dyDescent="0.75">
      <c r="A87" s="41">
        <v>80</v>
      </c>
      <c r="B87" s="41">
        <v>20652</v>
      </c>
      <c r="C87" s="41">
        <v>35041</v>
      </c>
      <c r="D87" s="41">
        <v>80</v>
      </c>
      <c r="E87" s="41">
        <v>22021</v>
      </c>
      <c r="F87" s="41">
        <v>37275</v>
      </c>
    </row>
    <row r="88" spans="1:6" x14ac:dyDescent="0.75">
      <c r="A88" s="41">
        <v>81</v>
      </c>
      <c r="B88" s="41">
        <v>20259</v>
      </c>
      <c r="C88" s="41">
        <v>33479</v>
      </c>
      <c r="D88" s="41">
        <v>81</v>
      </c>
      <c r="E88" s="41">
        <v>19936</v>
      </c>
      <c r="F88" s="41">
        <v>33519</v>
      </c>
    </row>
    <row r="89" spans="1:6" x14ac:dyDescent="0.75">
      <c r="A89" s="41">
        <v>82</v>
      </c>
      <c r="B89" s="41">
        <v>19755</v>
      </c>
      <c r="C89" s="41">
        <v>32137</v>
      </c>
      <c r="D89" s="41">
        <v>82</v>
      </c>
      <c r="E89" s="41">
        <v>19454</v>
      </c>
      <c r="F89" s="41">
        <v>31755</v>
      </c>
    </row>
    <row r="90" spans="1:6" x14ac:dyDescent="0.75">
      <c r="A90" s="41">
        <v>83</v>
      </c>
      <c r="B90" s="41">
        <v>18421</v>
      </c>
      <c r="C90" s="41">
        <v>29284</v>
      </c>
      <c r="D90" s="41">
        <v>83</v>
      </c>
      <c r="E90" s="41">
        <v>18844</v>
      </c>
      <c r="F90" s="41">
        <v>30295</v>
      </c>
    </row>
    <row r="91" spans="1:6" x14ac:dyDescent="0.75">
      <c r="A91" s="41">
        <v>84</v>
      </c>
      <c r="B91" s="41">
        <v>18257</v>
      </c>
      <c r="C91" s="41">
        <v>28343</v>
      </c>
      <c r="D91" s="41">
        <v>84</v>
      </c>
      <c r="E91" s="41">
        <v>17477</v>
      </c>
      <c r="F91" s="41">
        <v>27426</v>
      </c>
    </row>
    <row r="92" spans="1:6" x14ac:dyDescent="0.75">
      <c r="A92" s="41">
        <v>85</v>
      </c>
      <c r="B92" s="41">
        <v>16732</v>
      </c>
      <c r="C92" s="41">
        <v>25637</v>
      </c>
      <c r="D92" s="41">
        <v>85</v>
      </c>
      <c r="E92" s="41">
        <v>17146</v>
      </c>
      <c r="F92" s="41">
        <v>26282</v>
      </c>
    </row>
    <row r="93" spans="1:6" x14ac:dyDescent="0.75">
      <c r="A93" s="41">
        <v>86</v>
      </c>
      <c r="B93" s="41">
        <v>15715</v>
      </c>
      <c r="C93" s="41">
        <v>23691</v>
      </c>
      <c r="D93" s="41">
        <v>86</v>
      </c>
      <c r="E93" s="41">
        <v>15497</v>
      </c>
      <c r="F93" s="41">
        <v>23444</v>
      </c>
    </row>
    <row r="94" spans="1:6" x14ac:dyDescent="0.75">
      <c r="A94" s="41">
        <v>87</v>
      </c>
      <c r="B94" s="41">
        <v>14138</v>
      </c>
      <c r="C94" s="41">
        <v>20879</v>
      </c>
      <c r="D94" s="41">
        <v>87</v>
      </c>
      <c r="E94" s="41">
        <v>14475</v>
      </c>
      <c r="F94" s="41">
        <v>21536</v>
      </c>
    </row>
    <row r="95" spans="1:6" x14ac:dyDescent="0.75">
      <c r="A95" s="41">
        <v>88</v>
      </c>
      <c r="B95" s="41">
        <v>12826</v>
      </c>
      <c r="C95" s="41">
        <v>18797</v>
      </c>
      <c r="D95" s="41">
        <v>88</v>
      </c>
      <c r="E95" s="41">
        <v>12765</v>
      </c>
      <c r="F95" s="41">
        <v>18648</v>
      </c>
    </row>
    <row r="96" spans="1:6" x14ac:dyDescent="0.75">
      <c r="A96" s="41">
        <v>89</v>
      </c>
      <c r="B96" s="41">
        <v>10998</v>
      </c>
      <c r="C96" s="41">
        <v>15896</v>
      </c>
      <c r="D96" s="41">
        <v>89</v>
      </c>
      <c r="E96" s="41">
        <v>11505</v>
      </c>
      <c r="F96" s="41">
        <v>16609</v>
      </c>
    </row>
    <row r="97" spans="1:6" x14ac:dyDescent="0.75">
      <c r="A97" s="41">
        <v>90</v>
      </c>
      <c r="B97" s="41">
        <v>6446</v>
      </c>
      <c r="C97" s="41">
        <v>9170</v>
      </c>
      <c r="D97" s="41">
        <v>90</v>
      </c>
      <c r="E97" s="41">
        <v>9662</v>
      </c>
      <c r="F97" s="41">
        <v>13759</v>
      </c>
    </row>
    <row r="98" spans="1:6" x14ac:dyDescent="0.75">
      <c r="A98" s="41">
        <v>91</v>
      </c>
      <c r="B98" s="41">
        <v>4094</v>
      </c>
      <c r="C98" s="41">
        <v>5639</v>
      </c>
      <c r="D98" s="41">
        <v>91</v>
      </c>
      <c r="E98" s="41">
        <v>5551</v>
      </c>
      <c r="F98" s="41">
        <v>7763</v>
      </c>
    </row>
    <row r="99" spans="1:6" x14ac:dyDescent="0.75">
      <c r="A99" s="41">
        <v>92</v>
      </c>
      <c r="B99" s="41">
        <v>3548</v>
      </c>
      <c r="C99" s="41">
        <v>4782</v>
      </c>
      <c r="D99" s="41">
        <v>92</v>
      </c>
      <c r="E99" s="41">
        <v>3449</v>
      </c>
      <c r="F99" s="41">
        <v>4685</v>
      </c>
    </row>
    <row r="100" spans="1:6" x14ac:dyDescent="0.75">
      <c r="A100" s="41">
        <v>93</v>
      </c>
      <c r="B100" s="41">
        <v>3919</v>
      </c>
      <c r="C100" s="41">
        <v>5174</v>
      </c>
      <c r="D100" s="41">
        <v>93</v>
      </c>
      <c r="E100" s="41">
        <v>2949</v>
      </c>
      <c r="F100" s="41">
        <v>3944</v>
      </c>
    </row>
    <row r="101" spans="1:6" x14ac:dyDescent="0.75">
      <c r="A101" s="41">
        <v>94</v>
      </c>
      <c r="B101" s="41">
        <v>3836</v>
      </c>
      <c r="C101" s="41">
        <v>5079</v>
      </c>
      <c r="D101" s="41">
        <v>94</v>
      </c>
      <c r="E101" s="41">
        <v>3185</v>
      </c>
      <c r="F101" s="41">
        <v>4153</v>
      </c>
    </row>
    <row r="102" spans="1:6" x14ac:dyDescent="0.75">
      <c r="A102" s="41">
        <v>95</v>
      </c>
      <c r="B102" s="41">
        <v>3152</v>
      </c>
      <c r="C102" s="41">
        <v>4106</v>
      </c>
      <c r="D102" s="41">
        <v>95</v>
      </c>
      <c r="E102" s="41">
        <v>3051</v>
      </c>
      <c r="F102" s="41">
        <v>3967</v>
      </c>
    </row>
    <row r="103" spans="1:6" x14ac:dyDescent="0.75">
      <c r="A103" s="41">
        <v>96</v>
      </c>
      <c r="B103" s="41">
        <v>2383</v>
      </c>
      <c r="C103" s="41">
        <v>3086</v>
      </c>
      <c r="D103" s="41">
        <v>96</v>
      </c>
      <c r="E103" s="41">
        <v>2448</v>
      </c>
      <c r="F103" s="41">
        <v>3112</v>
      </c>
    </row>
    <row r="104" spans="1:6" x14ac:dyDescent="0.75">
      <c r="A104" s="41">
        <v>97</v>
      </c>
      <c r="B104" s="41">
        <v>1688</v>
      </c>
      <c r="C104" s="41">
        <v>2185</v>
      </c>
      <c r="D104" s="41">
        <v>97</v>
      </c>
      <c r="E104" s="41">
        <v>1788</v>
      </c>
      <c r="F104" s="41">
        <v>2271</v>
      </c>
    </row>
    <row r="105" spans="1:6" x14ac:dyDescent="0.75">
      <c r="A105" s="41">
        <v>98</v>
      </c>
      <c r="B105" s="41">
        <v>1189</v>
      </c>
      <c r="C105" s="41">
        <v>1470</v>
      </c>
      <c r="D105" s="41">
        <v>98</v>
      </c>
      <c r="E105" s="41">
        <v>1234</v>
      </c>
      <c r="F105" s="41">
        <v>1586</v>
      </c>
    </row>
    <row r="106" spans="1:6" x14ac:dyDescent="0.75">
      <c r="A106" s="41">
        <v>99</v>
      </c>
      <c r="B106" s="41">
        <v>800</v>
      </c>
      <c r="C106" s="41">
        <v>967</v>
      </c>
      <c r="D106" s="41">
        <v>99</v>
      </c>
      <c r="E106" s="41">
        <v>847</v>
      </c>
      <c r="F106" s="41">
        <v>1041</v>
      </c>
    </row>
    <row r="107" spans="1:6" x14ac:dyDescent="0.75">
      <c r="A107" s="41" t="s">
        <v>40</v>
      </c>
      <c r="B107" s="41">
        <v>1019</v>
      </c>
      <c r="C107" s="41">
        <v>1192</v>
      </c>
      <c r="D107" s="41" t="s">
        <v>40</v>
      </c>
      <c r="E107" s="41">
        <v>1199</v>
      </c>
      <c r="F107" s="41">
        <v>1414</v>
      </c>
    </row>
    <row r="108" spans="1:6" x14ac:dyDescent="0.75">
      <c r="A108" s="41" t="s">
        <v>41</v>
      </c>
      <c r="B108" s="41">
        <v>2259637</v>
      </c>
      <c r="C108" s="41">
        <v>4395569</v>
      </c>
      <c r="D108" s="41" t="s">
        <v>41</v>
      </c>
      <c r="E108" s="41">
        <v>2281285</v>
      </c>
      <c r="F108" s="41">
        <v>4432418</v>
      </c>
    </row>
  </sheetData>
  <mergeCells count="3">
    <mergeCell ref="D4:D6"/>
    <mergeCell ref="E4:E6"/>
    <mergeCell ref="B4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Es.1</vt:lpstr>
      <vt:lpstr>Es.2</vt:lpstr>
      <vt:lpstr>da sito Istat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De Rose</dc:creator>
  <cp:lastModifiedBy>Alessandra De Rose</cp:lastModifiedBy>
  <cp:lastPrinted>2017-06-04T08:59:44Z</cp:lastPrinted>
  <dcterms:created xsi:type="dcterms:W3CDTF">2017-06-04T08:45:34Z</dcterms:created>
  <dcterms:modified xsi:type="dcterms:W3CDTF">2017-06-09T12:45:34Z</dcterms:modified>
</cp:coreProperties>
</file>