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300" windowWidth="15972" windowHeight="5568" activeTab="1"/>
  </bookViews>
  <sheets>
    <sheet name="Foglio1" sheetId="1" r:id="rId1"/>
    <sheet name="Soluzioni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G8" i="2"/>
  <c r="G9"/>
  <c r="G10"/>
  <c r="G7"/>
  <c r="G6"/>
  <c r="F30"/>
  <c r="F29"/>
  <c r="F28"/>
  <c r="E26"/>
  <c r="E19"/>
  <c r="E20"/>
  <c r="E21"/>
  <c r="E22"/>
  <c r="E18"/>
  <c r="C24"/>
  <c r="B24"/>
  <c r="D18"/>
  <c r="D19" s="1"/>
  <c r="E6"/>
  <c r="D7"/>
  <c r="D8"/>
  <c r="E7" s="1"/>
  <c r="D9"/>
  <c r="D10"/>
  <c r="E10" s="1"/>
  <c r="D6"/>
  <c r="H6"/>
  <c r="E8" l="1"/>
  <c r="D20"/>
  <c r="E9"/>
  <c r="H7"/>
  <c r="F6"/>
  <c r="D21" l="1"/>
  <c r="H8"/>
  <c r="F7"/>
  <c r="D22" l="1"/>
  <c r="H9"/>
  <c r="K8" s="1"/>
  <c r="F8"/>
  <c r="F10" l="1"/>
  <c r="H10"/>
  <c r="F9"/>
</calcChain>
</file>

<file path=xl/sharedStrings.xml><?xml version="1.0" encoding="utf-8"?>
<sst xmlns="http://schemas.openxmlformats.org/spreadsheetml/2006/main" count="60" uniqueCount="50">
  <si>
    <t xml:space="preserve">   PROVA SCRITTA DI DEMOGRAFIA</t>
  </si>
  <si>
    <t>MATRICOLA</t>
  </si>
  <si>
    <t>lx</t>
  </si>
  <si>
    <t>dx</t>
  </si>
  <si>
    <t>Lx</t>
  </si>
  <si>
    <t>Tx</t>
  </si>
  <si>
    <t>ex</t>
  </si>
  <si>
    <t>COGNOME</t>
  </si>
  <si>
    <t>NOME</t>
  </si>
  <si>
    <t xml:space="preserve">          APPELLO 7 LUGLIO 2016</t>
  </si>
  <si>
    <t xml:space="preserve">              </t>
  </si>
  <si>
    <t>età</t>
  </si>
  <si>
    <r>
      <t>q</t>
    </r>
    <r>
      <rPr>
        <b/>
        <vertAlign val="subscript"/>
        <sz val="11"/>
        <color rgb="FFFF0000"/>
        <rFont val="Arial"/>
        <family val="2"/>
      </rPr>
      <t>x</t>
    </r>
  </si>
  <si>
    <r>
      <t>p*</t>
    </r>
    <r>
      <rPr>
        <b/>
        <vertAlign val="subscript"/>
        <sz val="11"/>
        <color rgb="FFFF0000"/>
        <rFont val="Arial"/>
        <family val="2"/>
      </rPr>
      <t>x</t>
    </r>
  </si>
  <si>
    <r>
      <t>a) calcolare le probabilità di morte q</t>
    </r>
    <r>
      <rPr>
        <vertAlign val="subscript"/>
        <sz val="11"/>
        <color theme="1"/>
        <rFont val="Arial"/>
        <family val="2"/>
      </rPr>
      <t>x</t>
    </r>
  </si>
  <si>
    <r>
      <t>Es.1  -  Di una popolazione di roditori si conosce la seguente tavola di mortalità (l</t>
    </r>
    <r>
      <rPr>
        <vertAlign val="subscript"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>=100.000):</t>
    </r>
  </si>
  <si>
    <r>
      <t>b) calcolare le probabilità di sopravvivenza prospettive p</t>
    </r>
    <r>
      <rPr>
        <sz val="11"/>
        <color theme="1"/>
        <rFont val="Calibri"/>
        <family val="2"/>
      </rPr>
      <t>~</t>
    </r>
    <r>
      <rPr>
        <vertAlign val="subscript"/>
        <sz val="11"/>
        <color theme="1"/>
        <rFont val="Arial"/>
        <family val="2"/>
      </rPr>
      <t>x</t>
    </r>
  </si>
  <si>
    <t>c) quanti roditori muoiono tra il 1° e il 4° compleanno?</t>
  </si>
  <si>
    <t>morti tra 1° e 4°=</t>
  </si>
  <si>
    <t>Nel corso del quinquennio successivo ci sono stati i seguenti movimenti:</t>
  </si>
  <si>
    <t>Anno</t>
  </si>
  <si>
    <t>Imprese cessate</t>
  </si>
  <si>
    <t>pop 31/12/t</t>
  </si>
  <si>
    <t>totale</t>
  </si>
  <si>
    <t>a)</t>
  </si>
  <si>
    <t>b)</t>
  </si>
  <si>
    <t>c)</t>
  </si>
  <si>
    <t>Calcolare un tasso di incremento relativo a tutto il quinquennio.</t>
  </si>
  <si>
    <t>d)</t>
  </si>
  <si>
    <t>Calcolare tasso di natalità e tasso di mortalità di imprese relativo al periodo</t>
  </si>
  <si>
    <t>Imprese nate</t>
  </si>
  <si>
    <t xml:space="preserve">Calcolare la popolazione delle imprese alla fine di ciascun anno </t>
  </si>
  <si>
    <t>Calcolare il saldo naturale per ciascun anno</t>
  </si>
  <si>
    <t xml:space="preserve">e) </t>
  </si>
  <si>
    <t>Commentare brevemente i risultati ottenuti</t>
  </si>
  <si>
    <t>Es.2</t>
  </si>
  <si>
    <t xml:space="preserve">Al 31/12/2000 le imprese iscritte nel registro di una certa provincia erano 21400. </t>
  </si>
  <si>
    <t>Es.1</t>
  </si>
  <si>
    <t>Es. 2</t>
  </si>
  <si>
    <t>Saldo naturale</t>
  </si>
  <si>
    <t>calcolare tasso di incremento continuo=</t>
  </si>
  <si>
    <t>calcolare prima popolazione media del periodo=</t>
  </si>
  <si>
    <t>pop iniziale=</t>
  </si>
  <si>
    <t>calcolo di Qn del periodo=</t>
  </si>
  <si>
    <t>o 416 x 1000</t>
  </si>
  <si>
    <t>calcolo di Qm del periodo=</t>
  </si>
  <si>
    <t>o 395 x 1000</t>
  </si>
  <si>
    <t>e)</t>
  </si>
  <si>
    <t>la provincia presenta una certa vitalità nel periodo perché la mortalità è inferiore alla natalità delle imprese</t>
  </si>
  <si>
    <t>anche se negli ultimi due anni si osserva un saldo negativo.</t>
  </si>
</sst>
</file>

<file path=xl/styles.xml><?xml version="1.0" encoding="utf-8"?>
<styleSheet xmlns="http://schemas.openxmlformats.org/spreadsheetml/2006/main">
  <numFmts count="2">
    <numFmt numFmtId="164" formatCode="0.0"/>
    <numFmt numFmtId="167" formatCode="0.00000"/>
  </numFmts>
  <fonts count="20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vertAlign val="subscript"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vertAlign val="subscript"/>
      <sz val="11"/>
      <color rgb="FFFF0000"/>
      <name val="Arial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Arial"/>
      <family val="2"/>
    </font>
    <font>
      <b/>
      <sz val="11"/>
      <name val="Arial"/>
      <family val="2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2" fontId="4" fillId="0" borderId="0" xfId="0" applyNumberFormat="1" applyFont="1"/>
    <xf numFmtId="0" fontId="8" fillId="0" borderId="0" xfId="0" applyFont="1"/>
    <xf numFmtId="0" fontId="6" fillId="0" borderId="0" xfId="0" applyFont="1"/>
    <xf numFmtId="0" fontId="9" fillId="0" borderId="0" xfId="0" applyFont="1"/>
    <xf numFmtId="2" fontId="5" fillId="2" borderId="1" xfId="0" applyNumberFormat="1" applyFont="1" applyFill="1" applyBorder="1" applyAlignment="1">
      <alignment horizontal="right"/>
    </xf>
    <xf numFmtId="2" fontId="0" fillId="0" borderId="0" xfId="0" applyNumberFormat="1"/>
    <xf numFmtId="0" fontId="12" fillId="0" borderId="0" xfId="0" applyFont="1"/>
    <xf numFmtId="0" fontId="13" fillId="0" borderId="0" xfId="0" applyFont="1" applyBorder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1" fontId="13" fillId="0" borderId="0" xfId="0" applyNumberFormat="1" applyFont="1" applyBorder="1" applyAlignment="1">
      <alignment horizontal="center" vertical="justify"/>
    </xf>
    <xf numFmtId="0" fontId="13" fillId="0" borderId="0" xfId="0" applyFont="1" applyBorder="1" applyAlignment="1">
      <alignment horizontal="center" vertical="justify"/>
    </xf>
    <xf numFmtId="0" fontId="13" fillId="0" borderId="0" xfId="0" applyFont="1" applyBorder="1" applyAlignment="1">
      <alignment horizontal="center" vertical="center"/>
    </xf>
    <xf numFmtId="0" fontId="16" fillId="0" borderId="0" xfId="0" applyFont="1"/>
    <xf numFmtId="0" fontId="4" fillId="0" borderId="0" xfId="0" quotePrefix="1" applyFont="1"/>
    <xf numFmtId="0" fontId="4" fillId="0" borderId="0" xfId="0" applyFont="1" applyAlignment="1">
      <alignment horizontal="right"/>
    </xf>
    <xf numFmtId="0" fontId="5" fillId="0" borderId="0" xfId="0" applyFont="1" applyBorder="1"/>
    <xf numFmtId="0" fontId="17" fillId="0" borderId="0" xfId="0" applyFont="1" applyBorder="1"/>
    <xf numFmtId="0" fontId="5" fillId="0" borderId="0" xfId="0" applyFont="1"/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5" fillId="0" borderId="0" xfId="0" applyFont="1" applyBorder="1" applyAlignment="1">
      <alignment horizontal="right"/>
    </xf>
    <xf numFmtId="0" fontId="18" fillId="0" borderId="0" xfId="0" applyFont="1"/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7" fontId="9" fillId="0" borderId="0" xfId="0" applyNumberFormat="1" applyFont="1"/>
    <xf numFmtId="0" fontId="19" fillId="0" borderId="0" xfId="0" applyFont="1" applyBorder="1"/>
    <xf numFmtId="0" fontId="19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opLeftCell="A29" workbookViewId="0">
      <selection activeCell="H33" sqref="H33"/>
    </sheetView>
  </sheetViews>
  <sheetFormatPr defaultRowHeight="13.8"/>
  <cols>
    <col min="1" max="2" width="8.88671875" style="4"/>
    <col min="3" max="3" width="15.6640625" style="4" customWidth="1"/>
    <col min="4" max="16384" width="8.88671875" style="4"/>
  </cols>
  <sheetData>
    <row r="1" spans="1:8" ht="15">
      <c r="B1" s="1"/>
      <c r="C1" s="1" t="s">
        <v>0</v>
      </c>
      <c r="E1" s="1"/>
      <c r="F1" s="1"/>
      <c r="G1" s="1"/>
      <c r="H1" s="1"/>
    </row>
    <row r="2" spans="1:8" ht="15.6">
      <c r="B2" s="1"/>
      <c r="C2" s="2" t="s">
        <v>9</v>
      </c>
      <c r="F2" s="1"/>
      <c r="G2" s="1"/>
      <c r="H2" s="1"/>
    </row>
    <row r="3" spans="1:8" ht="15.6">
      <c r="B3" s="1"/>
      <c r="C3" s="2"/>
      <c r="F3" s="1"/>
      <c r="G3" s="1"/>
      <c r="H3" s="1"/>
    </row>
    <row r="4" spans="1:8" ht="15">
      <c r="B4" s="1"/>
      <c r="C4" s="1"/>
      <c r="D4" s="1"/>
      <c r="E4" s="1"/>
      <c r="F4" s="1"/>
      <c r="G4" s="1"/>
      <c r="H4" s="1"/>
    </row>
    <row r="5" spans="1:8" ht="15">
      <c r="B5" s="1" t="s">
        <v>7</v>
      </c>
      <c r="D5" s="1"/>
      <c r="E5" s="1"/>
      <c r="F5" s="1"/>
      <c r="G5" s="1" t="s">
        <v>8</v>
      </c>
      <c r="H5" s="1"/>
    </row>
    <row r="6" spans="1:8" ht="15">
      <c r="B6" s="1"/>
      <c r="D6" s="1"/>
      <c r="E6" s="1"/>
      <c r="F6" s="1"/>
      <c r="G6" s="1"/>
      <c r="H6" s="1"/>
    </row>
    <row r="7" spans="1:8" ht="15">
      <c r="B7" s="1" t="s">
        <v>1</v>
      </c>
      <c r="D7" s="1"/>
      <c r="E7" s="1"/>
      <c r="F7" s="1"/>
      <c r="G7" s="1"/>
      <c r="H7" s="1"/>
    </row>
    <row r="8" spans="1:8" ht="15">
      <c r="B8" s="1"/>
      <c r="D8" s="1"/>
      <c r="E8" s="1"/>
      <c r="F8" s="1"/>
      <c r="G8" s="1"/>
      <c r="H8" s="1"/>
    </row>
    <row r="9" spans="1:8" ht="15">
      <c r="B9" s="1"/>
      <c r="D9" s="1"/>
      <c r="E9" s="1"/>
      <c r="F9" s="1"/>
      <c r="G9" s="1"/>
      <c r="H9" s="1"/>
    </row>
    <row r="10" spans="1:8" ht="15">
      <c r="B10" s="1"/>
      <c r="D10" s="1"/>
      <c r="E10" s="1"/>
      <c r="F10" s="1"/>
      <c r="G10" s="1"/>
      <c r="H10" s="1"/>
    </row>
    <row r="11" spans="1:8" ht="16.2">
      <c r="A11" s="4" t="s">
        <v>15</v>
      </c>
      <c r="B11" s="1"/>
      <c r="D11" s="1"/>
      <c r="E11" s="1"/>
      <c r="F11" s="1"/>
      <c r="G11" s="1"/>
      <c r="H11" s="1"/>
    </row>
    <row r="12" spans="1:8">
      <c r="A12" s="4" t="s">
        <v>10</v>
      </c>
    </row>
    <row r="13" spans="1:8">
      <c r="A13" s="4" t="s">
        <v>11</v>
      </c>
      <c r="B13" s="6" t="s">
        <v>5</v>
      </c>
      <c r="C13" s="6" t="s">
        <v>6</v>
      </c>
    </row>
    <row r="14" spans="1:8">
      <c r="A14" s="4">
        <v>0</v>
      </c>
      <c r="B14" s="4">
        <v>243800</v>
      </c>
      <c r="C14" s="12">
        <v>2.4380000000000002</v>
      </c>
    </row>
    <row r="15" spans="1:8">
      <c r="A15" s="4">
        <v>1</v>
      </c>
      <c r="B15" s="4">
        <v>156300</v>
      </c>
      <c r="C15" s="12">
        <v>2.0840000000000001</v>
      </c>
    </row>
    <row r="16" spans="1:8">
      <c r="A16" s="5">
        <v>2</v>
      </c>
      <c r="B16" s="4">
        <v>88800</v>
      </c>
      <c r="C16" s="8">
        <v>1.48</v>
      </c>
    </row>
    <row r="17" spans="1:8">
      <c r="A17" s="4">
        <v>3</v>
      </c>
      <c r="B17" s="4">
        <v>37800</v>
      </c>
      <c r="C17" s="8">
        <v>0.9</v>
      </c>
    </row>
    <row r="18" spans="1:8">
      <c r="A18" s="4">
        <v>4</v>
      </c>
      <c r="B18" s="4">
        <v>8400</v>
      </c>
      <c r="C18" s="8">
        <v>0.5</v>
      </c>
    </row>
    <row r="19" spans="1:8">
      <c r="A19" s="4">
        <v>5</v>
      </c>
      <c r="B19" s="4">
        <v>0</v>
      </c>
      <c r="C19" s="8">
        <v>0</v>
      </c>
    </row>
    <row r="21" spans="1:8" ht="16.2">
      <c r="A21" s="4" t="s">
        <v>14</v>
      </c>
    </row>
    <row r="22" spans="1:8">
      <c r="B22" s="6"/>
      <c r="C22" s="6"/>
      <c r="D22" s="6"/>
      <c r="E22" s="6"/>
      <c r="F22" s="6"/>
      <c r="G22" s="6"/>
    </row>
    <row r="23" spans="1:8" ht="16.2">
      <c r="A23" s="4" t="s">
        <v>16</v>
      </c>
    </row>
    <row r="25" spans="1:8">
      <c r="A25" s="4" t="s">
        <v>17</v>
      </c>
    </row>
    <row r="29" spans="1:8">
      <c r="A29" s="23" t="s">
        <v>35</v>
      </c>
      <c r="B29" s="26" t="s">
        <v>36</v>
      </c>
      <c r="C29" s="27"/>
      <c r="D29" s="26"/>
      <c r="E29" s="26"/>
      <c r="F29" s="28"/>
      <c r="H29" s="23"/>
    </row>
    <row r="30" spans="1:8">
      <c r="A30" s="23"/>
      <c r="B30" s="26" t="s">
        <v>19</v>
      </c>
      <c r="C30" s="26"/>
      <c r="D30" s="26"/>
      <c r="E30" s="26"/>
      <c r="F30" s="28"/>
      <c r="G30" s="23"/>
      <c r="H30" s="23"/>
    </row>
    <row r="31" spans="1:8">
      <c r="A31" s="23"/>
      <c r="B31" s="26"/>
      <c r="C31" s="26"/>
      <c r="D31" s="26"/>
      <c r="E31" s="26"/>
      <c r="F31" s="28"/>
      <c r="G31" s="23"/>
      <c r="H31" s="23"/>
    </row>
    <row r="32" spans="1:8">
      <c r="A32" s="23"/>
      <c r="B32" s="23" t="s">
        <v>20</v>
      </c>
      <c r="C32" s="26" t="s">
        <v>30</v>
      </c>
      <c r="D32" s="26" t="s">
        <v>21</v>
      </c>
      <c r="E32" s="26"/>
      <c r="F32" s="28"/>
      <c r="G32" s="23"/>
      <c r="H32" s="23"/>
    </row>
    <row r="33" spans="1:8">
      <c r="A33" s="23"/>
      <c r="B33" s="29">
        <v>2001</v>
      </c>
      <c r="C33" s="30">
        <v>1500</v>
      </c>
      <c r="D33" s="30">
        <v>1300</v>
      </c>
      <c r="E33" s="26"/>
      <c r="F33" s="28"/>
      <c r="G33" s="23"/>
      <c r="H33" s="23"/>
    </row>
    <row r="34" spans="1:8">
      <c r="A34" s="23"/>
      <c r="B34" s="29">
        <v>2002</v>
      </c>
      <c r="C34" s="30">
        <v>1750</v>
      </c>
      <c r="D34" s="30">
        <v>1400</v>
      </c>
      <c r="E34" s="26"/>
      <c r="F34" s="28"/>
      <c r="G34" s="23"/>
      <c r="H34" s="23"/>
    </row>
    <row r="35" spans="1:8">
      <c r="A35" s="23"/>
      <c r="B35" s="29">
        <v>2003</v>
      </c>
      <c r="C35" s="30">
        <v>2000</v>
      </c>
      <c r="D35" s="30">
        <v>1900</v>
      </c>
      <c r="E35" s="26"/>
      <c r="F35" s="28"/>
      <c r="G35" s="23"/>
      <c r="H35" s="23"/>
    </row>
    <row r="36" spans="1:8">
      <c r="A36" s="23"/>
      <c r="B36" s="29">
        <v>2004</v>
      </c>
      <c r="C36" s="31">
        <v>1850</v>
      </c>
      <c r="D36" s="32">
        <v>2000</v>
      </c>
      <c r="E36" s="26"/>
      <c r="F36" s="28"/>
      <c r="G36" s="23"/>
      <c r="H36" s="23"/>
    </row>
    <row r="37" spans="1:8">
      <c r="A37" s="23"/>
      <c r="B37" s="33">
        <v>2005</v>
      </c>
      <c r="C37" s="33">
        <v>1900</v>
      </c>
      <c r="D37" s="33">
        <v>1950</v>
      </c>
      <c r="E37" s="26"/>
      <c r="F37" s="28"/>
      <c r="H37" s="23"/>
    </row>
    <row r="38" spans="1:8">
      <c r="A38" s="23"/>
      <c r="B38" s="34"/>
      <c r="C38" s="33"/>
      <c r="D38" s="33"/>
      <c r="F38" s="28"/>
    </row>
    <row r="39" spans="1:8">
      <c r="A39" s="23" t="s">
        <v>24</v>
      </c>
      <c r="B39" s="34" t="s">
        <v>31</v>
      </c>
      <c r="C39" s="33"/>
      <c r="D39" s="33"/>
      <c r="E39" s="26"/>
      <c r="F39" s="28"/>
    </row>
    <row r="40" spans="1:8">
      <c r="A40" s="23"/>
      <c r="B40" s="34"/>
      <c r="C40" s="33"/>
      <c r="D40" s="33"/>
      <c r="E40" s="26"/>
      <c r="F40" s="28"/>
    </row>
    <row r="41" spans="1:8">
      <c r="A41" s="23" t="s">
        <v>25</v>
      </c>
      <c r="B41" s="34" t="s">
        <v>32</v>
      </c>
      <c r="C41" s="33"/>
      <c r="D41" s="33"/>
      <c r="E41" s="26"/>
      <c r="F41" s="28"/>
      <c r="H41" s="24"/>
    </row>
    <row r="42" spans="1:8">
      <c r="A42" s="23"/>
      <c r="B42" s="34"/>
      <c r="C42" s="33"/>
      <c r="D42" s="33"/>
      <c r="E42" s="26"/>
      <c r="F42" s="28"/>
    </row>
    <row r="43" spans="1:8">
      <c r="A43" s="23" t="s">
        <v>26</v>
      </c>
      <c r="B43" s="34" t="s">
        <v>27</v>
      </c>
      <c r="C43" s="33"/>
      <c r="D43" s="33"/>
      <c r="E43" s="26"/>
      <c r="F43" s="28"/>
      <c r="G43" s="25"/>
    </row>
    <row r="44" spans="1:8">
      <c r="A44" s="29"/>
      <c r="B44" s="33"/>
      <c r="C44" s="33"/>
      <c r="D44" s="33"/>
      <c r="E44" s="26"/>
      <c r="F44" s="28"/>
      <c r="G44" s="35"/>
    </row>
    <row r="45" spans="1:8">
      <c r="A45" s="36" t="s">
        <v>28</v>
      </c>
      <c r="B45" s="34" t="s">
        <v>29</v>
      </c>
      <c r="C45" s="33"/>
      <c r="D45" s="33"/>
      <c r="E45" s="26"/>
      <c r="F45" s="28"/>
    </row>
    <row r="46" spans="1:8">
      <c r="A46" s="36"/>
      <c r="B46" s="34"/>
      <c r="C46" s="33"/>
      <c r="D46" s="33"/>
      <c r="E46" s="26"/>
      <c r="F46" s="28"/>
    </row>
    <row r="47" spans="1:8">
      <c r="A47" s="36" t="s">
        <v>33</v>
      </c>
      <c r="B47" s="34" t="s">
        <v>34</v>
      </c>
      <c r="C47" s="33"/>
      <c r="D47" s="33"/>
      <c r="E47" s="26"/>
      <c r="F47" s="28"/>
    </row>
    <row r="48" spans="1:8">
      <c r="A48" s="29"/>
      <c r="B48" s="33"/>
      <c r="C48" s="33"/>
      <c r="D48" s="33"/>
      <c r="E48" s="37"/>
      <c r="F48" s="28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K33"/>
  <sheetViews>
    <sheetView tabSelected="1" workbookViewId="0">
      <selection activeCell="F29" sqref="F29:F30"/>
    </sheetView>
  </sheetViews>
  <sheetFormatPr defaultRowHeight="14.4"/>
  <cols>
    <col min="2" max="2" width="12.109375" customWidth="1"/>
    <col min="3" max="3" width="11.21875" customWidth="1"/>
    <col min="4" max="4" width="13" customWidth="1"/>
  </cols>
  <sheetData>
    <row r="3" spans="1:11">
      <c r="A3" t="s">
        <v>37</v>
      </c>
    </row>
    <row r="5" spans="1:11" ht="16.2">
      <c r="A5" s="3" t="s">
        <v>11</v>
      </c>
      <c r="B5" s="4" t="s">
        <v>5</v>
      </c>
      <c r="C5" s="4" t="s">
        <v>6</v>
      </c>
      <c r="D5" s="9" t="s">
        <v>2</v>
      </c>
      <c r="E5" s="11" t="s">
        <v>12</v>
      </c>
      <c r="F5" s="10" t="s">
        <v>4</v>
      </c>
      <c r="G5" s="11" t="s">
        <v>13</v>
      </c>
      <c r="H5" s="10" t="s">
        <v>3</v>
      </c>
    </row>
    <row r="6" spans="1:11">
      <c r="A6" s="4">
        <v>0</v>
      </c>
      <c r="B6" s="4">
        <v>243800</v>
      </c>
      <c r="C6" s="7">
        <v>2.4380000000000002</v>
      </c>
      <c r="D6" s="9">
        <f>B6/C6</f>
        <v>100000</v>
      </c>
      <c r="E6" s="11">
        <f>1-D7/D6</f>
        <v>0.25</v>
      </c>
      <c r="F6" s="10">
        <f>(D6+D7)/2</f>
        <v>87500</v>
      </c>
      <c r="G6" s="41">
        <f>F6/D6</f>
        <v>0.875</v>
      </c>
      <c r="H6" s="10">
        <f>D6*E6</f>
        <v>25000</v>
      </c>
    </row>
    <row r="7" spans="1:11">
      <c r="A7" s="4">
        <v>1</v>
      </c>
      <c r="B7" s="4">
        <v>156300</v>
      </c>
      <c r="C7" s="7">
        <v>2.0840000000000001</v>
      </c>
      <c r="D7" s="9">
        <f t="shared" ref="D7:D10" si="0">B7/C7</f>
        <v>75000</v>
      </c>
      <c r="E7" s="11">
        <f t="shared" ref="E7:E10" si="1">1-D8/D7</f>
        <v>0.19999999999999996</v>
      </c>
      <c r="F7" s="10">
        <f t="shared" ref="F7:F10" si="2">(D7+D8)/2</f>
        <v>67500</v>
      </c>
      <c r="G7" s="11">
        <f>F7/F6</f>
        <v>0.77142857142857146</v>
      </c>
      <c r="H7" s="14">
        <f t="shared" ref="H7:H10" si="3">D7*E7</f>
        <v>14999.999999999996</v>
      </c>
      <c r="K7" s="13"/>
    </row>
    <row r="8" spans="1:11">
      <c r="A8" s="5">
        <v>2</v>
      </c>
      <c r="B8" s="4">
        <v>88800</v>
      </c>
      <c r="C8" s="7">
        <v>1.48</v>
      </c>
      <c r="D8" s="9">
        <f t="shared" si="0"/>
        <v>60000</v>
      </c>
      <c r="E8" s="11">
        <f t="shared" si="1"/>
        <v>0.30000000000000004</v>
      </c>
      <c r="F8" s="10">
        <f t="shared" si="2"/>
        <v>51000</v>
      </c>
      <c r="G8" s="11">
        <f t="shared" ref="G8:G10" si="4">F8/F7</f>
        <v>0.75555555555555554</v>
      </c>
      <c r="H8" s="14">
        <f t="shared" si="3"/>
        <v>18000.000000000004</v>
      </c>
      <c r="I8" s="10" t="s">
        <v>18</v>
      </c>
      <c r="K8" s="14">
        <f>H7+H8+H9</f>
        <v>58200</v>
      </c>
    </row>
    <row r="9" spans="1:11">
      <c r="A9" s="4">
        <v>3</v>
      </c>
      <c r="B9" s="4">
        <v>37800</v>
      </c>
      <c r="C9" s="7">
        <v>0.9</v>
      </c>
      <c r="D9" s="9">
        <f t="shared" si="0"/>
        <v>42000</v>
      </c>
      <c r="E9" s="11">
        <f t="shared" si="1"/>
        <v>0.6</v>
      </c>
      <c r="F9" s="10">
        <f t="shared" si="2"/>
        <v>29400</v>
      </c>
      <c r="G9" s="11">
        <f t="shared" si="4"/>
        <v>0.57647058823529407</v>
      </c>
      <c r="H9" s="14">
        <f t="shared" si="3"/>
        <v>25200</v>
      </c>
      <c r="K9" s="13"/>
    </row>
    <row r="10" spans="1:11">
      <c r="A10" s="4">
        <v>4</v>
      </c>
      <c r="B10" s="4">
        <v>8400</v>
      </c>
      <c r="C10" s="7">
        <v>0.5</v>
      </c>
      <c r="D10" s="9">
        <f t="shared" si="0"/>
        <v>16800</v>
      </c>
      <c r="E10" s="11">
        <f t="shared" si="1"/>
        <v>1</v>
      </c>
      <c r="F10" s="10">
        <f t="shared" si="2"/>
        <v>8400</v>
      </c>
      <c r="G10" s="11">
        <f t="shared" si="4"/>
        <v>0.2857142857142857</v>
      </c>
      <c r="H10" s="10">
        <f t="shared" si="3"/>
        <v>16800</v>
      </c>
      <c r="K10" s="13"/>
    </row>
    <row r="11" spans="1:11">
      <c r="A11" s="4">
        <v>5</v>
      </c>
      <c r="B11" s="4">
        <v>0</v>
      </c>
      <c r="C11" s="7"/>
      <c r="D11" s="9">
        <v>0</v>
      </c>
      <c r="E11" s="9"/>
      <c r="F11" s="4"/>
      <c r="G11" s="4"/>
      <c r="H11" s="10"/>
      <c r="K11" s="13"/>
    </row>
    <row r="12" spans="1:11">
      <c r="C12" s="7"/>
      <c r="D12" s="9"/>
      <c r="E12" s="10"/>
      <c r="K12" s="13"/>
    </row>
    <row r="14" spans="1:11">
      <c r="D14" s="9"/>
    </row>
    <row r="15" spans="1:11">
      <c r="A15" t="s">
        <v>38</v>
      </c>
      <c r="D15" s="9"/>
    </row>
    <row r="16" spans="1:11">
      <c r="D16" s="11" t="s">
        <v>24</v>
      </c>
      <c r="E16" s="14" t="s">
        <v>25</v>
      </c>
    </row>
    <row r="17" spans="1:7" ht="15.6">
      <c r="A17" s="17" t="s">
        <v>20</v>
      </c>
      <c r="B17" s="15" t="s">
        <v>30</v>
      </c>
      <c r="C17" s="15" t="s">
        <v>21</v>
      </c>
      <c r="D17" s="42" t="s">
        <v>22</v>
      </c>
      <c r="E17" s="43" t="s">
        <v>39</v>
      </c>
    </row>
    <row r="18" spans="1:7" ht="15.6">
      <c r="A18" s="18">
        <v>2001</v>
      </c>
      <c r="B18" s="19">
        <v>1500</v>
      </c>
      <c r="C18" s="19">
        <v>1300</v>
      </c>
      <c r="D18" s="42">
        <f>21400+B18-C18</f>
        <v>21600</v>
      </c>
      <c r="E18" s="43">
        <f>B18-C18</f>
        <v>200</v>
      </c>
    </row>
    <row r="19" spans="1:7" ht="15.6">
      <c r="A19" s="18">
        <v>2002</v>
      </c>
      <c r="B19" s="19">
        <v>1750</v>
      </c>
      <c r="C19" s="19">
        <v>1400</v>
      </c>
      <c r="D19" s="42">
        <f>+D18+B19-C19</f>
        <v>21950</v>
      </c>
      <c r="E19" s="43">
        <f t="shared" ref="E19:E22" si="5">B19-C19</f>
        <v>350</v>
      </c>
    </row>
    <row r="20" spans="1:7" ht="15.6">
      <c r="A20" s="18">
        <v>2003</v>
      </c>
      <c r="B20" s="19">
        <v>2000</v>
      </c>
      <c r="C20" s="19">
        <v>1900</v>
      </c>
      <c r="D20" s="42">
        <f>+D19+B20-C20</f>
        <v>22050</v>
      </c>
      <c r="E20" s="43">
        <f t="shared" si="5"/>
        <v>100</v>
      </c>
    </row>
    <row r="21" spans="1:7" ht="15.6">
      <c r="A21" s="18">
        <v>2004</v>
      </c>
      <c r="B21" s="20">
        <v>1850</v>
      </c>
      <c r="C21" s="21">
        <v>2000</v>
      </c>
      <c r="D21" s="42">
        <f>+D20+B21-C21</f>
        <v>21900</v>
      </c>
      <c r="E21" s="43">
        <f t="shared" si="5"/>
        <v>-150</v>
      </c>
    </row>
    <row r="22" spans="1:7" ht="15.6">
      <c r="A22" s="22">
        <v>2005</v>
      </c>
      <c r="B22" s="22">
        <v>1900</v>
      </c>
      <c r="C22" s="22">
        <v>1950</v>
      </c>
      <c r="D22" s="42">
        <f>+D21+B22-C22</f>
        <v>21850</v>
      </c>
      <c r="E22" s="43">
        <f t="shared" si="5"/>
        <v>-50</v>
      </c>
    </row>
    <row r="23" spans="1:7" ht="15.6">
      <c r="A23" s="22"/>
      <c r="B23" s="22"/>
      <c r="C23" s="22"/>
      <c r="D23" s="15"/>
      <c r="E23" s="16"/>
    </row>
    <row r="24" spans="1:7" ht="15.6">
      <c r="A24" s="39" t="s">
        <v>23</v>
      </c>
      <c r="B24" s="40">
        <f>SUM(B18:B22)</f>
        <v>9000</v>
      </c>
      <c r="C24" s="40">
        <f>SUM(C18:C22)</f>
        <v>8550</v>
      </c>
      <c r="D24" s="10" t="s">
        <v>42</v>
      </c>
      <c r="E24" s="38">
        <v>21400</v>
      </c>
    </row>
    <row r="26" spans="1:7">
      <c r="A26" t="s">
        <v>26</v>
      </c>
      <c r="B26" s="10" t="s">
        <v>40</v>
      </c>
      <c r="C26" s="10"/>
      <c r="D26" s="10"/>
      <c r="E26" s="14">
        <f>(1/5)*LN(D22/E24)</f>
        <v>4.1619999027586556E-3</v>
      </c>
    </row>
    <row r="27" spans="1:7">
      <c r="B27" s="10"/>
      <c r="C27" s="10"/>
      <c r="D27" s="10"/>
      <c r="E27" s="10"/>
    </row>
    <row r="28" spans="1:7">
      <c r="A28" t="s">
        <v>28</v>
      </c>
      <c r="B28" s="10" t="s">
        <v>41</v>
      </c>
      <c r="F28" s="10">
        <f>(E24+D22)/2</f>
        <v>21625</v>
      </c>
    </row>
    <row r="29" spans="1:7">
      <c r="B29" s="10" t="s">
        <v>43</v>
      </c>
      <c r="F29" s="14">
        <f>B24/F28</f>
        <v>0.41618497109826591</v>
      </c>
      <c r="G29" s="10" t="s">
        <v>44</v>
      </c>
    </row>
    <row r="30" spans="1:7">
      <c r="B30" s="10" t="s">
        <v>45</v>
      </c>
      <c r="F30" s="14">
        <f>C24/F28</f>
        <v>0.39537572254335263</v>
      </c>
      <c r="G30" s="10" t="s">
        <v>46</v>
      </c>
    </row>
    <row r="32" spans="1:7">
      <c r="A32" t="s">
        <v>47</v>
      </c>
      <c r="B32" s="10" t="s">
        <v>48</v>
      </c>
    </row>
    <row r="33" spans="2:2">
      <c r="B33" s="10" t="s">
        <v>49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Soluzioni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</cp:lastModifiedBy>
  <cp:lastPrinted>2016-07-05T15:28:12Z</cp:lastPrinted>
  <dcterms:created xsi:type="dcterms:W3CDTF">2014-11-01T09:47:24Z</dcterms:created>
  <dcterms:modified xsi:type="dcterms:W3CDTF">2016-07-08T13:09:30Z</dcterms:modified>
</cp:coreProperties>
</file>