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essandra\Documents\didattica\Demografia\libro esercizi\"/>
    </mc:Choice>
  </mc:AlternateContent>
  <xr:revisionPtr revIDLastSave="0" documentId="8_{5F8FDBB9-454D-4D76-A786-B41CB9BFBA90}" xr6:coauthVersionLast="36" xr6:coauthVersionMax="36" xr10:uidLastSave="{00000000-0000-0000-0000-000000000000}"/>
  <bookViews>
    <workbookView xWindow="0" yWindow="0" windowWidth="28800" windowHeight="12225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D18" i="1"/>
  <c r="C18" i="1"/>
  <c r="F17" i="1"/>
  <c r="E17" i="1"/>
  <c r="G17" i="1" s="1"/>
  <c r="F16" i="1"/>
  <c r="E16" i="1"/>
  <c r="G16" i="1" s="1"/>
  <c r="G15" i="1"/>
  <c r="I15" i="1" s="1"/>
  <c r="F15" i="1"/>
  <c r="E15" i="1"/>
  <c r="F14" i="1"/>
  <c r="E14" i="1"/>
  <c r="G14" i="1" s="1"/>
  <c r="F13" i="1"/>
  <c r="E13" i="1"/>
  <c r="G13" i="1" s="1"/>
  <c r="G12" i="1"/>
  <c r="I12" i="1" s="1"/>
  <c r="F12" i="1"/>
  <c r="E12" i="1"/>
  <c r="F11" i="1"/>
  <c r="E11" i="1"/>
  <c r="G11" i="1" s="1"/>
  <c r="F10" i="1"/>
  <c r="G10" i="1" s="1"/>
  <c r="E10" i="1"/>
  <c r="F9" i="1"/>
  <c r="E9" i="1"/>
  <c r="G9" i="1" s="1"/>
  <c r="F8" i="1"/>
  <c r="E8" i="1"/>
  <c r="G8" i="1" s="1"/>
  <c r="F7" i="1"/>
  <c r="G7" i="1" s="1"/>
  <c r="E7" i="1"/>
  <c r="F6" i="1"/>
  <c r="E6" i="1"/>
  <c r="G6" i="1" s="1"/>
  <c r="F5" i="1"/>
  <c r="E5" i="1"/>
  <c r="G5" i="1" s="1"/>
  <c r="F4" i="1"/>
  <c r="E4" i="1"/>
  <c r="G4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C2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C22" i="1" s="1"/>
  <c r="G3" i="1"/>
  <c r="I3" i="1" s="1"/>
  <c r="F3" i="1"/>
  <c r="E3" i="1"/>
  <c r="I6" i="1" l="1"/>
  <c r="H6" i="1"/>
  <c r="H8" i="1"/>
  <c r="I8" i="1"/>
  <c r="I13" i="1"/>
  <c r="H13" i="1"/>
  <c r="H14" i="1"/>
  <c r="I14" i="1"/>
  <c r="I9" i="1"/>
  <c r="H9" i="1"/>
  <c r="H4" i="1"/>
  <c r="I4" i="1"/>
  <c r="I18" i="1" s="1"/>
  <c r="B21" i="1" s="1"/>
  <c r="H17" i="1"/>
  <c r="I17" i="1"/>
  <c r="H7" i="1"/>
  <c r="I7" i="1"/>
  <c r="H10" i="1"/>
  <c r="I10" i="1"/>
  <c r="I5" i="1"/>
  <c r="H5" i="1"/>
  <c r="I11" i="1"/>
  <c r="H11" i="1"/>
  <c r="I16" i="1"/>
  <c r="H16" i="1"/>
  <c r="H12" i="1"/>
  <c r="H3" i="1"/>
  <c r="H15" i="1"/>
  <c r="H18" i="1" l="1"/>
  <c r="B20" i="1" s="1"/>
</calcChain>
</file>

<file path=xl/sharedStrings.xml><?xml version="1.0" encoding="utf-8"?>
<sst xmlns="http://schemas.openxmlformats.org/spreadsheetml/2006/main" count="32" uniqueCount="31">
  <si>
    <t>Classi</t>
  </si>
  <si>
    <t>Popolazione A</t>
  </si>
  <si>
    <t>Popolazione B</t>
  </si>
  <si>
    <t>INF</t>
  </si>
  <si>
    <t>SUP</t>
  </si>
  <si>
    <t>Xc</t>
  </si>
  <si>
    <t>Xc*Pa</t>
  </si>
  <si>
    <t>Xc*Pb</t>
  </si>
  <si>
    <t>Fx cumul A</t>
  </si>
  <si>
    <t>Fx cumul B</t>
  </si>
  <si>
    <t>Pf A</t>
  </si>
  <si>
    <t>Pf B</t>
  </si>
  <si>
    <t>di età</t>
  </si>
  <si>
    <t>(in migliaia)</t>
  </si>
  <si>
    <t>tot</t>
  </si>
  <si>
    <t>media A</t>
  </si>
  <si>
    <t>media B</t>
  </si>
  <si>
    <t>mediana A</t>
  </si>
  <si>
    <t>15-19</t>
  </si>
  <si>
    <t>mediana B</t>
  </si>
  <si>
    <t>30-34</t>
  </si>
  <si>
    <t>IV A</t>
  </si>
  <si>
    <t>IVB</t>
  </si>
  <si>
    <t>I DIPENDENZA A</t>
  </si>
  <si>
    <t>I DIPENDENZA B</t>
  </si>
  <si>
    <t>I STRUTTURA POP ATT A</t>
  </si>
  <si>
    <t>I STRUTTURA POP ATT B</t>
  </si>
  <si>
    <t>I DI RICAMBIO A</t>
  </si>
  <si>
    <t>I DI RICAMBIO B</t>
  </si>
  <si>
    <t>I CARICO FIGLI DONNA A</t>
  </si>
  <si>
    <t>I CARICO FIGLI DONNA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</si>
</sst>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B1"/>
    </sheetView>
  </sheetViews>
  <sheetFormatPr defaultRowHeight="15" x14ac:dyDescent="0.25"/>
  <cols>
    <col min="1" max="1" width="33.5703125" customWidth="1"/>
    <col min="2" max="2" width="9.140625" customWidth="1"/>
    <col min="3" max="3" width="14.42578125" bestFit="1" customWidth="1"/>
    <col min="4" max="4" width="14.5703125" bestFit="1" customWidth="1"/>
    <col min="5" max="6" width="9" customWidth="1"/>
    <col min="7" max="9" width="9.140625" customWidth="1"/>
    <col min="10" max="11" width="10.5703125" bestFit="1" customWidth="1"/>
    <col min="12" max="12" width="9.5703125" bestFit="1" customWidth="1"/>
    <col min="13" max="13" width="9.140625" customWidth="1"/>
  </cols>
  <sheetData>
    <row r="1" spans="1:16" x14ac:dyDescent="0.25">
      <c r="A1" s="7" t="s">
        <v>0</v>
      </c>
      <c r="B1" s="7"/>
      <c r="C1" s="1" t="s">
        <v>1</v>
      </c>
      <c r="D1" s="1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9"/>
      <c r="O1" s="9"/>
      <c r="P1" s="9"/>
    </row>
    <row r="2" spans="1:16" x14ac:dyDescent="0.25">
      <c r="A2" s="7" t="s">
        <v>12</v>
      </c>
      <c r="B2" s="7"/>
      <c r="C2" s="1" t="s">
        <v>13</v>
      </c>
      <c r="D2" s="1" t="s">
        <v>13</v>
      </c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</row>
    <row r="3" spans="1:16" x14ac:dyDescent="0.25">
      <c r="A3" s="2">
        <v>0</v>
      </c>
      <c r="B3" s="2">
        <v>4</v>
      </c>
      <c r="C3" s="2">
        <v>676</v>
      </c>
      <c r="D3" s="2">
        <v>1972</v>
      </c>
      <c r="E3" s="2">
        <f t="shared" ref="E3:E17" si="0">A3</f>
        <v>0</v>
      </c>
      <c r="F3" s="2">
        <f t="shared" ref="F3:F17" si="1">B3+1</f>
        <v>5</v>
      </c>
      <c r="G3">
        <f t="shared" ref="G3:G17" si="2">(E3+F3)/2</f>
        <v>2.5</v>
      </c>
      <c r="H3">
        <f t="shared" ref="H3:H17" si="3">G3*C3</f>
        <v>1690</v>
      </c>
      <c r="I3">
        <f t="shared" ref="I3:I17" si="4">G3*D3</f>
        <v>4930</v>
      </c>
      <c r="J3">
        <f>C3</f>
        <v>676</v>
      </c>
      <c r="K3">
        <f>D3</f>
        <v>1972</v>
      </c>
      <c r="L3">
        <v>847000</v>
      </c>
      <c r="M3">
        <v>6819000</v>
      </c>
    </row>
    <row r="4" spans="1:16" x14ac:dyDescent="0.25">
      <c r="A4" s="2">
        <v>5</v>
      </c>
      <c r="B4" s="2">
        <v>9</v>
      </c>
      <c r="C4" s="2">
        <v>522</v>
      </c>
      <c r="D4" s="2">
        <v>2189</v>
      </c>
      <c r="E4" s="2">
        <f t="shared" si="0"/>
        <v>5</v>
      </c>
      <c r="F4" s="2">
        <f t="shared" si="1"/>
        <v>10</v>
      </c>
      <c r="G4">
        <f t="shared" si="2"/>
        <v>7.5</v>
      </c>
      <c r="H4">
        <f t="shared" si="3"/>
        <v>3915</v>
      </c>
      <c r="I4">
        <f t="shared" si="4"/>
        <v>16417.5</v>
      </c>
      <c r="J4">
        <f t="shared" ref="J4:J17" si="5">J3+C4</f>
        <v>1198</v>
      </c>
      <c r="K4">
        <f t="shared" ref="K4:K17" si="6">K3+D4</f>
        <v>4161</v>
      </c>
    </row>
    <row r="5" spans="1:16" x14ac:dyDescent="0.25">
      <c r="A5" s="2">
        <v>10</v>
      </c>
      <c r="B5" s="2">
        <v>14</v>
      </c>
      <c r="C5" s="2">
        <v>439</v>
      </c>
      <c r="D5" s="2">
        <v>2334</v>
      </c>
      <c r="E5" s="2">
        <f t="shared" si="0"/>
        <v>10</v>
      </c>
      <c r="F5" s="2">
        <f t="shared" si="1"/>
        <v>15</v>
      </c>
      <c r="G5">
        <f t="shared" si="2"/>
        <v>12.5</v>
      </c>
      <c r="H5">
        <f t="shared" si="3"/>
        <v>5487.5</v>
      </c>
      <c r="I5">
        <f t="shared" si="4"/>
        <v>29175</v>
      </c>
      <c r="J5">
        <f t="shared" si="5"/>
        <v>1637</v>
      </c>
      <c r="K5">
        <f t="shared" si="6"/>
        <v>6495</v>
      </c>
    </row>
    <row r="6" spans="1:16" x14ac:dyDescent="0.25">
      <c r="A6" s="2">
        <v>15</v>
      </c>
      <c r="B6" s="2">
        <v>19</v>
      </c>
      <c r="C6" s="2">
        <v>373</v>
      </c>
      <c r="D6" s="2">
        <v>2216</v>
      </c>
      <c r="E6" s="2">
        <f t="shared" si="0"/>
        <v>15</v>
      </c>
      <c r="F6" s="2">
        <f t="shared" si="1"/>
        <v>20</v>
      </c>
      <c r="G6">
        <f t="shared" si="2"/>
        <v>17.5</v>
      </c>
      <c r="H6">
        <f t="shared" si="3"/>
        <v>6527.5</v>
      </c>
      <c r="I6">
        <f t="shared" si="4"/>
        <v>38780</v>
      </c>
      <c r="J6">
        <f t="shared" si="5"/>
        <v>2010</v>
      </c>
      <c r="K6">
        <f t="shared" si="6"/>
        <v>8711</v>
      </c>
    </row>
    <row r="7" spans="1:16" x14ac:dyDescent="0.25">
      <c r="A7" s="2">
        <v>20</v>
      </c>
      <c r="B7" s="2">
        <v>24</v>
      </c>
      <c r="C7" s="2">
        <v>321</v>
      </c>
      <c r="D7" s="2">
        <v>2005</v>
      </c>
      <c r="E7" s="2">
        <f t="shared" si="0"/>
        <v>20</v>
      </c>
      <c r="F7" s="2">
        <f t="shared" si="1"/>
        <v>25</v>
      </c>
      <c r="G7">
        <f t="shared" si="2"/>
        <v>22.5</v>
      </c>
      <c r="H7">
        <f t="shared" si="3"/>
        <v>7222.5</v>
      </c>
      <c r="I7">
        <f t="shared" si="4"/>
        <v>45112.5</v>
      </c>
      <c r="J7">
        <f t="shared" si="5"/>
        <v>2331</v>
      </c>
      <c r="K7">
        <f t="shared" si="6"/>
        <v>10716</v>
      </c>
    </row>
    <row r="8" spans="1:16" x14ac:dyDescent="0.25">
      <c r="A8" s="2">
        <v>25</v>
      </c>
      <c r="B8" s="2">
        <v>29</v>
      </c>
      <c r="C8" s="2">
        <v>275</v>
      </c>
      <c r="D8" s="2">
        <v>1969</v>
      </c>
      <c r="E8" s="2">
        <f t="shared" si="0"/>
        <v>25</v>
      </c>
      <c r="F8" s="2">
        <f t="shared" si="1"/>
        <v>30</v>
      </c>
      <c r="G8">
        <f t="shared" si="2"/>
        <v>27.5</v>
      </c>
      <c r="H8">
        <f t="shared" si="3"/>
        <v>7562.5</v>
      </c>
      <c r="I8">
        <f t="shared" si="4"/>
        <v>54147.5</v>
      </c>
      <c r="J8">
        <f t="shared" si="5"/>
        <v>2606</v>
      </c>
      <c r="K8">
        <f t="shared" si="6"/>
        <v>12685</v>
      </c>
    </row>
    <row r="9" spans="1:16" x14ac:dyDescent="0.25">
      <c r="A9" s="2">
        <v>30</v>
      </c>
      <c r="B9" s="2">
        <v>34</v>
      </c>
      <c r="C9" s="2">
        <v>236</v>
      </c>
      <c r="D9" s="2">
        <v>1952</v>
      </c>
      <c r="E9" s="2">
        <f t="shared" si="0"/>
        <v>30</v>
      </c>
      <c r="F9" s="2">
        <f t="shared" si="1"/>
        <v>35</v>
      </c>
      <c r="G9">
        <f t="shared" si="2"/>
        <v>32.5</v>
      </c>
      <c r="H9">
        <f t="shared" si="3"/>
        <v>7670</v>
      </c>
      <c r="I9">
        <f t="shared" si="4"/>
        <v>63440</v>
      </c>
      <c r="J9">
        <f t="shared" si="5"/>
        <v>2842</v>
      </c>
      <c r="K9">
        <f t="shared" si="6"/>
        <v>14637</v>
      </c>
    </row>
    <row r="10" spans="1:16" x14ac:dyDescent="0.25">
      <c r="A10" s="2">
        <v>35</v>
      </c>
      <c r="B10" s="2">
        <v>39</v>
      </c>
      <c r="C10" s="2">
        <v>200</v>
      </c>
      <c r="D10" s="2">
        <v>1864</v>
      </c>
      <c r="E10" s="2">
        <f t="shared" si="0"/>
        <v>35</v>
      </c>
      <c r="F10" s="2">
        <f t="shared" si="1"/>
        <v>40</v>
      </c>
      <c r="G10">
        <f t="shared" si="2"/>
        <v>37.5</v>
      </c>
      <c r="H10">
        <f t="shared" si="3"/>
        <v>7500</v>
      </c>
      <c r="I10">
        <f t="shared" si="4"/>
        <v>69900</v>
      </c>
      <c r="J10">
        <f t="shared" si="5"/>
        <v>3042</v>
      </c>
      <c r="K10">
        <f t="shared" si="6"/>
        <v>16501</v>
      </c>
    </row>
    <row r="11" spans="1:16" x14ac:dyDescent="0.25">
      <c r="A11" s="2">
        <v>40</v>
      </c>
      <c r="B11" s="2">
        <v>44</v>
      </c>
      <c r="C11" s="2">
        <v>169</v>
      </c>
      <c r="D11" s="2">
        <v>1855</v>
      </c>
      <c r="E11" s="2">
        <f t="shared" si="0"/>
        <v>40</v>
      </c>
      <c r="F11" s="2">
        <f t="shared" si="1"/>
        <v>45</v>
      </c>
      <c r="G11">
        <f t="shared" si="2"/>
        <v>42.5</v>
      </c>
      <c r="H11">
        <f t="shared" si="3"/>
        <v>7182.5</v>
      </c>
      <c r="I11">
        <f t="shared" si="4"/>
        <v>78837.5</v>
      </c>
      <c r="J11">
        <f t="shared" si="5"/>
        <v>3211</v>
      </c>
      <c r="K11">
        <f t="shared" si="6"/>
        <v>18356</v>
      </c>
    </row>
    <row r="12" spans="1:16" x14ac:dyDescent="0.25">
      <c r="A12" s="2">
        <v>45</v>
      </c>
      <c r="B12" s="2">
        <v>49</v>
      </c>
      <c r="C12" s="2">
        <v>142</v>
      </c>
      <c r="D12" s="2">
        <v>1827</v>
      </c>
      <c r="E12" s="2">
        <f t="shared" si="0"/>
        <v>45</v>
      </c>
      <c r="F12" s="2">
        <f t="shared" si="1"/>
        <v>50</v>
      </c>
      <c r="G12">
        <f t="shared" si="2"/>
        <v>47.5</v>
      </c>
      <c r="H12">
        <f t="shared" si="3"/>
        <v>6745</v>
      </c>
      <c r="I12">
        <f t="shared" si="4"/>
        <v>86782.5</v>
      </c>
      <c r="J12">
        <f t="shared" si="5"/>
        <v>3353</v>
      </c>
      <c r="K12">
        <f t="shared" si="6"/>
        <v>20183</v>
      </c>
    </row>
    <row r="13" spans="1:16" x14ac:dyDescent="0.25">
      <c r="A13" s="2">
        <v>50</v>
      </c>
      <c r="B13" s="2">
        <v>54</v>
      </c>
      <c r="C13" s="2">
        <v>117</v>
      </c>
      <c r="D13" s="2">
        <v>1781</v>
      </c>
      <c r="E13" s="2">
        <f t="shared" si="0"/>
        <v>50</v>
      </c>
      <c r="F13" s="2">
        <f t="shared" si="1"/>
        <v>55</v>
      </c>
      <c r="G13">
        <f t="shared" si="2"/>
        <v>52.5</v>
      </c>
      <c r="H13">
        <f t="shared" si="3"/>
        <v>6142.5</v>
      </c>
      <c r="I13">
        <f t="shared" si="4"/>
        <v>93502.5</v>
      </c>
      <c r="J13">
        <f t="shared" si="5"/>
        <v>3470</v>
      </c>
      <c r="K13">
        <f t="shared" si="6"/>
        <v>21964</v>
      </c>
    </row>
    <row r="14" spans="1:16" x14ac:dyDescent="0.25">
      <c r="A14" s="2">
        <v>55</v>
      </c>
      <c r="B14" s="2">
        <v>59</v>
      </c>
      <c r="C14" s="2">
        <v>94</v>
      </c>
      <c r="D14" s="2">
        <v>1593</v>
      </c>
      <c r="E14" s="2">
        <f t="shared" si="0"/>
        <v>55</v>
      </c>
      <c r="F14" s="2">
        <f t="shared" si="1"/>
        <v>60</v>
      </c>
      <c r="G14">
        <f t="shared" si="2"/>
        <v>57.5</v>
      </c>
      <c r="H14">
        <f t="shared" si="3"/>
        <v>5405</v>
      </c>
      <c r="I14">
        <f t="shared" si="4"/>
        <v>91597.5</v>
      </c>
      <c r="J14">
        <f t="shared" si="5"/>
        <v>3564</v>
      </c>
      <c r="K14">
        <f t="shared" si="6"/>
        <v>23557</v>
      </c>
    </row>
    <row r="15" spans="1:16" x14ac:dyDescent="0.25">
      <c r="A15" s="2">
        <v>60</v>
      </c>
      <c r="B15" s="2">
        <v>64</v>
      </c>
      <c r="C15" s="2">
        <v>73</v>
      </c>
      <c r="D15" s="2">
        <v>1136</v>
      </c>
      <c r="E15" s="2">
        <f t="shared" si="0"/>
        <v>60</v>
      </c>
      <c r="F15" s="2">
        <f t="shared" si="1"/>
        <v>65</v>
      </c>
      <c r="G15">
        <f t="shared" si="2"/>
        <v>62.5</v>
      </c>
      <c r="H15">
        <f t="shared" si="3"/>
        <v>4562.5</v>
      </c>
      <c r="I15">
        <f t="shared" si="4"/>
        <v>71000</v>
      </c>
      <c r="J15">
        <f t="shared" si="5"/>
        <v>3637</v>
      </c>
      <c r="K15">
        <f t="shared" si="6"/>
        <v>24693</v>
      </c>
    </row>
    <row r="16" spans="1:16" x14ac:dyDescent="0.25">
      <c r="A16" s="2">
        <v>65</v>
      </c>
      <c r="B16" s="2">
        <v>69</v>
      </c>
      <c r="C16" s="2">
        <v>53</v>
      </c>
      <c r="D16" s="2">
        <v>1362</v>
      </c>
      <c r="E16" s="2">
        <f t="shared" si="0"/>
        <v>65</v>
      </c>
      <c r="F16" s="2">
        <f t="shared" si="1"/>
        <v>70</v>
      </c>
      <c r="G16">
        <f t="shared" si="2"/>
        <v>67.5</v>
      </c>
      <c r="H16">
        <f t="shared" si="3"/>
        <v>3577.5</v>
      </c>
      <c r="I16">
        <f t="shared" si="4"/>
        <v>91935</v>
      </c>
      <c r="J16">
        <f t="shared" si="5"/>
        <v>3690</v>
      </c>
      <c r="K16">
        <f t="shared" si="6"/>
        <v>26055</v>
      </c>
    </row>
    <row r="17" spans="1:11" x14ac:dyDescent="0.25">
      <c r="A17" s="2">
        <v>70</v>
      </c>
      <c r="B17" s="2">
        <v>99</v>
      </c>
      <c r="C17" s="2">
        <v>53</v>
      </c>
      <c r="D17" s="2">
        <v>2359</v>
      </c>
      <c r="E17" s="2">
        <f t="shared" si="0"/>
        <v>70</v>
      </c>
      <c r="F17" s="2">
        <f t="shared" si="1"/>
        <v>100</v>
      </c>
      <c r="G17">
        <f t="shared" si="2"/>
        <v>85</v>
      </c>
      <c r="H17">
        <f t="shared" si="3"/>
        <v>4505</v>
      </c>
      <c r="I17">
        <f t="shared" si="4"/>
        <v>200515</v>
      </c>
      <c r="J17">
        <f t="shared" si="5"/>
        <v>3743</v>
      </c>
      <c r="K17">
        <f t="shared" si="6"/>
        <v>28414</v>
      </c>
    </row>
    <row r="18" spans="1:11" x14ac:dyDescent="0.25">
      <c r="A18" s="3"/>
      <c r="B18" s="4" t="s">
        <v>14</v>
      </c>
      <c r="C18" s="5">
        <f>SUM(C3:C17)</f>
        <v>3743</v>
      </c>
      <c r="D18" s="5">
        <f>SUM(D3:D17)</f>
        <v>28414</v>
      </c>
      <c r="E18" s="5"/>
      <c r="F18" s="5"/>
      <c r="H18" s="5">
        <f>SUM(H3:H17)</f>
        <v>85695</v>
      </c>
      <c r="I18" s="5">
        <f>SUM(I3:I17)</f>
        <v>1036072.5</v>
      </c>
      <c r="J18" s="6">
        <f>J17/2</f>
        <v>1871.5</v>
      </c>
      <c r="K18" s="6">
        <f>K17/2</f>
        <v>14207</v>
      </c>
    </row>
    <row r="20" spans="1:11" x14ac:dyDescent="0.25">
      <c r="A20" s="6" t="s">
        <v>15</v>
      </c>
      <c r="B20" s="6">
        <f>H18/C18</f>
        <v>22.894736842105264</v>
      </c>
    </row>
    <row r="21" spans="1:11" x14ac:dyDescent="0.25">
      <c r="A21" s="6" t="s">
        <v>16</v>
      </c>
      <c r="B21" s="6">
        <f>I18/D18</f>
        <v>36.463451115647217</v>
      </c>
    </row>
    <row r="22" spans="1:11" x14ac:dyDescent="0.25">
      <c r="A22" s="6" t="s">
        <v>17</v>
      </c>
      <c r="B22" s="6" t="s">
        <v>18</v>
      </c>
      <c r="C22" s="6">
        <f>A6+(J18-J5)/(J6-J5)*5</f>
        <v>18.14343163538874</v>
      </c>
    </row>
    <row r="23" spans="1:11" x14ac:dyDescent="0.25">
      <c r="A23" s="6" t="s">
        <v>19</v>
      </c>
      <c r="B23" s="6" t="s">
        <v>20</v>
      </c>
      <c r="C23" s="6">
        <f>A9+(K18-K8)/(K9-K8)*5</f>
        <v>33.89856557377049</v>
      </c>
    </row>
    <row r="24" spans="1:11" x14ac:dyDescent="0.25">
      <c r="A24" s="6" t="s">
        <v>21</v>
      </c>
      <c r="B24" s="6">
        <f>(SUM(C16:C17)/SUM(C3:C5))*100</f>
        <v>6.4752596212584006</v>
      </c>
    </row>
    <row r="25" spans="1:11" x14ac:dyDescent="0.25">
      <c r="A25" s="6" t="s">
        <v>22</v>
      </c>
      <c r="B25" s="6">
        <f>(SUM(D16:D17)/SUM(D3:D5))*100</f>
        <v>57.290223248652808</v>
      </c>
    </row>
    <row r="26" spans="1:11" x14ac:dyDescent="0.25">
      <c r="A26" s="6" t="s">
        <v>23</v>
      </c>
      <c r="B26" s="6">
        <f>(SUM(C3:C5)+SUM(C16:C17))/SUM(C6:C15)*100</f>
        <v>87.15</v>
      </c>
    </row>
    <row r="27" spans="1:11" x14ac:dyDescent="0.25">
      <c r="A27" s="6" t="s">
        <v>24</v>
      </c>
      <c r="B27" s="6">
        <f>(SUM(D3:D5)+SUM(D16:D17))/SUM(D6:D15)*100</f>
        <v>56.138037146939226</v>
      </c>
    </row>
    <row r="28" spans="1:11" x14ac:dyDescent="0.25">
      <c r="A28" s="6" t="s">
        <v>25</v>
      </c>
      <c r="B28" s="6">
        <f>(SUM(C11:C15)/SUM(C6:C10))*100</f>
        <v>42.34875444839858</v>
      </c>
    </row>
    <row r="29" spans="1:11" x14ac:dyDescent="0.25">
      <c r="A29" s="6" t="s">
        <v>26</v>
      </c>
      <c r="B29" s="6">
        <f>(SUM(D11:D15)/SUM(D6:D10))*100</f>
        <v>81.87087747351589</v>
      </c>
    </row>
    <row r="30" spans="1:11" x14ac:dyDescent="0.25">
      <c r="A30" s="6" t="s">
        <v>27</v>
      </c>
      <c r="B30" s="6">
        <f>(C15/C6)*100</f>
        <v>19.571045576407506</v>
      </c>
    </row>
    <row r="31" spans="1:11" x14ac:dyDescent="0.25">
      <c r="A31" s="6" t="s">
        <v>28</v>
      </c>
      <c r="B31" s="6">
        <f>(D15/D6)*100</f>
        <v>51.263537906137181</v>
      </c>
    </row>
    <row r="32" spans="1:11" x14ac:dyDescent="0.25">
      <c r="A32" s="6" t="s">
        <v>29</v>
      </c>
      <c r="B32" s="6">
        <f>(C15/C6)*100</f>
        <v>19.571045576407506</v>
      </c>
    </row>
    <row r="33" spans="1:2" x14ac:dyDescent="0.25">
      <c r="A33" s="6" t="s">
        <v>30</v>
      </c>
      <c r="B33" s="6">
        <f>(D15/D6)*100</f>
        <v>51.263537906137181</v>
      </c>
    </row>
  </sheetData>
  <mergeCells count="14">
    <mergeCell ref="P1:P2"/>
    <mergeCell ref="A2:B2"/>
    <mergeCell ref="J1:J2"/>
    <mergeCell ref="K1:K2"/>
    <mergeCell ref="L1:L2"/>
    <mergeCell ref="M1:M2"/>
    <mergeCell ref="N1:N2"/>
    <mergeCell ref="O1:O2"/>
    <mergeCell ref="A1:B1"/>
    <mergeCell ref="E1:E2"/>
    <mergeCell ref="F1:F2"/>
    <mergeCell ref="G1:G2"/>
    <mergeCell ref="H1:H2"/>
    <mergeCell ref="I1:I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Alessandra</cp:lastModifiedBy>
  <dcterms:created xsi:type="dcterms:W3CDTF">2019-05-12T13:53:29Z</dcterms:created>
  <dcterms:modified xsi:type="dcterms:W3CDTF">2019-05-15T09:06:03Z</dcterms:modified>
</cp:coreProperties>
</file>